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ab11\Desktop\ПРайсы для клиентов 01.01.2019\прайс 01.04.2019\"/>
    </mc:Choice>
  </mc:AlternateContent>
  <bookViews>
    <workbookView xWindow="0" yWindow="0" windowWidth="28800" windowHeight="12435"/>
  </bookViews>
  <sheets>
    <sheet name="Лист2" sheetId="3" r:id="rId1"/>
  </sheets>
  <definedNames>
    <definedName name="_xlnm._FilterDatabase" localSheetId="0" hidden="1">Лист2!$B$23:$P$231</definedName>
  </definedNames>
  <calcPr calcId="152511"/>
</workbook>
</file>

<file path=xl/calcChain.xml><?xml version="1.0" encoding="utf-8"?>
<calcChain xmlns="http://schemas.openxmlformats.org/spreadsheetml/2006/main">
  <c r="M231" i="3" l="1"/>
  <c r="O23" i="3" s="1"/>
  <c r="L23" i="3" l="1"/>
  <c r="L129" i="3" s="1"/>
  <c r="N129" i="3" s="1"/>
  <c r="L48" i="3" l="1"/>
  <c r="N48" i="3" s="1"/>
  <c r="L38" i="3" l="1"/>
  <c r="N38" i="3" s="1"/>
  <c r="L204" i="3" l="1"/>
  <c r="N204" i="3" s="1"/>
  <c r="L191" i="3" l="1"/>
  <c r="N191" i="3" s="1"/>
  <c r="L120" i="3"/>
  <c r="N120" i="3" s="1"/>
  <c r="L183" i="3"/>
  <c r="N183" i="3" s="1"/>
  <c r="L185" i="3" l="1"/>
  <c r="N185" i="3" s="1"/>
  <c r="L184" i="3"/>
  <c r="N184" i="3" s="1"/>
  <c r="L198" i="3"/>
  <c r="N198" i="3" s="1"/>
  <c r="L197" i="3"/>
  <c r="N197" i="3" s="1"/>
  <c r="L194" i="3"/>
  <c r="N194" i="3" s="1"/>
  <c r="L58" i="3"/>
  <c r="N58" i="3" s="1"/>
  <c r="L187" i="3"/>
  <c r="N187" i="3" s="1"/>
  <c r="L189" i="3" l="1"/>
  <c r="N189" i="3" s="1"/>
  <c r="L186" i="3"/>
  <c r="N186" i="3" s="1"/>
  <c r="L190" i="3"/>
  <c r="N190" i="3" s="1"/>
  <c r="L193" i="3"/>
  <c r="N193" i="3" s="1"/>
  <c r="L196" i="3"/>
  <c r="N196" i="3" s="1"/>
  <c r="L188" i="3"/>
  <c r="N188" i="3" s="1"/>
  <c r="L192" i="3"/>
  <c r="N192" i="3" s="1"/>
  <c r="L195" i="3"/>
  <c r="N195" i="3" s="1"/>
  <c r="L210" i="3" l="1"/>
  <c r="N210" i="3" s="1"/>
  <c r="L209" i="3"/>
  <c r="N209" i="3" s="1"/>
  <c r="L203" i="3"/>
  <c r="N203" i="3" s="1"/>
  <c r="L208" i="3"/>
  <c r="N208" i="3" s="1"/>
  <c r="L206" i="3"/>
  <c r="N206" i="3" s="1"/>
  <c r="L207" i="3" l="1"/>
  <c r="N207" i="3" s="1"/>
  <c r="L205" i="3"/>
  <c r="N205" i="3" s="1"/>
  <c r="L161" i="3" l="1"/>
  <c r="N161" i="3" s="1"/>
  <c r="L227" i="3"/>
  <c r="N227" i="3" s="1"/>
  <c r="L230" i="3"/>
  <c r="N230" i="3" s="1"/>
  <c r="L226" i="3"/>
  <c r="N226" i="3" s="1"/>
  <c r="L228" i="3"/>
  <c r="N228" i="3" s="1"/>
  <c r="L229" i="3"/>
  <c r="N229" i="3" s="1"/>
  <c r="L32" i="3" l="1"/>
  <c r="N32" i="3" s="1"/>
  <c r="L29" i="3"/>
  <c r="N29" i="3" s="1"/>
  <c r="L24" i="3"/>
  <c r="N24" i="3" s="1"/>
  <c r="L39" i="3"/>
  <c r="N39" i="3" s="1"/>
  <c r="L36" i="3"/>
  <c r="N36" i="3" s="1"/>
  <c r="L34" i="3"/>
  <c r="N34" i="3" s="1"/>
  <c r="L30" i="3"/>
  <c r="N30" i="3" s="1"/>
  <c r="L26" i="3"/>
  <c r="N26" i="3" s="1"/>
  <c r="L28" i="3"/>
  <c r="N28" i="3" s="1"/>
  <c r="L25" i="3"/>
  <c r="N25" i="3" s="1"/>
  <c r="L27" i="3"/>
  <c r="N27" i="3" s="1"/>
  <c r="L37" i="3"/>
  <c r="N37" i="3" s="1"/>
  <c r="L35" i="3"/>
  <c r="N35" i="3" s="1"/>
  <c r="L33" i="3"/>
  <c r="N33" i="3" s="1"/>
  <c r="L40" i="3"/>
  <c r="N40" i="3" s="1"/>
  <c r="L31" i="3"/>
  <c r="N31" i="3" s="1"/>
  <c r="L121" i="3" l="1"/>
  <c r="N121" i="3" s="1"/>
  <c r="L123" i="3"/>
  <c r="N123" i="3" s="1"/>
  <c r="L122" i="3"/>
  <c r="N122" i="3" s="1"/>
  <c r="L50" i="3" l="1"/>
  <c r="N50" i="3" s="1"/>
  <c r="L54" i="3"/>
  <c r="N54" i="3" s="1"/>
  <c r="L52" i="3"/>
  <c r="N52" i="3" s="1"/>
  <c r="L225" i="3" l="1"/>
  <c r="N225" i="3" s="1"/>
  <c r="L223" i="3"/>
  <c r="N223" i="3" s="1"/>
  <c r="L224" i="3"/>
  <c r="N224" i="3" s="1"/>
  <c r="L57" i="3" l="1"/>
  <c r="N57" i="3" s="1"/>
  <c r="L113" i="3" l="1"/>
  <c r="N113" i="3" s="1"/>
  <c r="L115" i="3"/>
  <c r="N115" i="3" s="1"/>
  <c r="L117" i="3"/>
  <c r="N117" i="3" s="1"/>
  <c r="L119" i="3"/>
  <c r="N119" i="3" s="1"/>
  <c r="L68" i="3"/>
  <c r="N68" i="3" s="1"/>
  <c r="L112" i="3"/>
  <c r="N112" i="3" s="1"/>
  <c r="L114" i="3"/>
  <c r="N114" i="3" s="1"/>
  <c r="L116" i="3"/>
  <c r="N116" i="3" s="1"/>
  <c r="L118" i="3"/>
  <c r="N118" i="3" s="1"/>
  <c r="L66" i="3"/>
  <c r="N66" i="3" s="1"/>
  <c r="L72" i="3" l="1"/>
  <c r="N72" i="3" s="1"/>
  <c r="L70" i="3" l="1"/>
  <c r="N70" i="3" s="1"/>
  <c r="L215" i="3" l="1"/>
  <c r="N215" i="3" s="1"/>
  <c r="L216" i="3" l="1"/>
  <c r="N216" i="3" s="1"/>
  <c r="L222" i="3"/>
  <c r="N222" i="3" s="1"/>
  <c r="L220" i="3"/>
  <c r="N220" i="3" s="1"/>
  <c r="L221" i="3"/>
  <c r="N221" i="3" s="1"/>
  <c r="L106" i="3"/>
  <c r="N106" i="3" s="1"/>
  <c r="L108" i="3" l="1"/>
  <c r="N108" i="3" s="1"/>
  <c r="L110" i="3"/>
  <c r="N110" i="3" s="1"/>
  <c r="L107" i="3"/>
  <c r="N107" i="3" s="1"/>
  <c r="L109" i="3"/>
  <c r="N109" i="3" s="1"/>
  <c r="L111" i="3"/>
  <c r="N111" i="3" s="1"/>
  <c r="L136" i="3" l="1"/>
  <c r="N136" i="3" s="1"/>
  <c r="L142" i="3"/>
  <c r="N142" i="3" s="1"/>
  <c r="L134" i="3"/>
  <c r="N134" i="3" s="1"/>
  <c r="L219" i="3" l="1"/>
  <c r="N219" i="3" s="1"/>
  <c r="L218" i="3"/>
  <c r="N218" i="3" s="1"/>
  <c r="L135" i="3"/>
  <c r="N135" i="3" s="1"/>
  <c r="L151" i="3"/>
  <c r="N151" i="3" s="1"/>
  <c r="L200" i="3" l="1"/>
  <c r="N200" i="3" s="1"/>
  <c r="L217" i="3"/>
  <c r="N217" i="3" s="1"/>
  <c r="L212" i="3"/>
  <c r="N212" i="3" s="1"/>
  <c r="L199" i="3"/>
  <c r="N199" i="3" s="1"/>
  <c r="L202" i="3"/>
  <c r="N202" i="3" s="1"/>
  <c r="L180" i="3"/>
  <c r="N180" i="3" s="1"/>
  <c r="L160" i="3" l="1"/>
  <c r="N160" i="3" s="1"/>
  <c r="L201" i="3"/>
  <c r="N201" i="3" s="1"/>
  <c r="L175" i="3"/>
  <c r="N175" i="3" s="1"/>
  <c r="L211" i="3"/>
  <c r="N211" i="3" s="1"/>
  <c r="L178" i="3"/>
  <c r="N178" i="3" s="1"/>
  <c r="L213" i="3"/>
  <c r="N213" i="3" s="1"/>
  <c r="L214" i="3"/>
  <c r="N214" i="3" s="1"/>
  <c r="L173" i="3" l="1"/>
  <c r="N173" i="3" s="1"/>
  <c r="L176" i="3"/>
  <c r="N176" i="3" s="1"/>
  <c r="L143" i="3"/>
  <c r="N143" i="3" s="1"/>
  <c r="L137" i="3"/>
  <c r="N137" i="3" s="1"/>
  <c r="L181" i="3"/>
  <c r="N181" i="3" s="1"/>
  <c r="L162" i="3"/>
  <c r="N162" i="3" s="1"/>
  <c r="L140" i="3"/>
  <c r="N140" i="3" s="1"/>
  <c r="L141" i="3"/>
  <c r="N141" i="3" s="1"/>
  <c r="L174" i="3" l="1"/>
  <c r="N174" i="3" s="1"/>
  <c r="L139" i="3"/>
  <c r="N139" i="3" s="1"/>
  <c r="L138" i="3"/>
  <c r="N138" i="3" s="1"/>
  <c r="L152" i="3"/>
  <c r="N152" i="3" s="1"/>
  <c r="L163" i="3" l="1"/>
  <c r="N163" i="3" s="1"/>
  <c r="L182" i="3"/>
  <c r="N182" i="3" s="1"/>
  <c r="L153" i="3"/>
  <c r="N153" i="3" s="1"/>
  <c r="L146" i="3"/>
  <c r="N146" i="3" s="1"/>
  <c r="L144" i="3"/>
  <c r="N144" i="3" s="1"/>
  <c r="L177" i="3" l="1"/>
  <c r="N177" i="3" s="1"/>
  <c r="L159" i="3"/>
  <c r="N159" i="3" s="1"/>
  <c r="L154" i="3"/>
  <c r="N154" i="3" s="1"/>
  <c r="L158" i="3"/>
  <c r="N158" i="3" s="1"/>
  <c r="L155" i="3"/>
  <c r="N155" i="3" s="1"/>
  <c r="L157" i="3"/>
  <c r="N157" i="3" s="1"/>
  <c r="L145" i="3"/>
  <c r="N145" i="3" s="1"/>
  <c r="L168" i="3" l="1"/>
  <c r="N168" i="3" s="1"/>
  <c r="L169" i="3"/>
  <c r="N169" i="3" s="1"/>
  <c r="L156" i="3"/>
  <c r="N156" i="3" s="1"/>
  <c r="L164" i="3" l="1"/>
  <c r="N164" i="3" s="1"/>
  <c r="L165" i="3"/>
  <c r="N165" i="3" s="1"/>
  <c r="L179" i="3"/>
  <c r="N179" i="3" s="1"/>
  <c r="L147" i="3"/>
  <c r="N147" i="3" s="1"/>
  <c r="L149" i="3"/>
  <c r="N149" i="3" s="1"/>
  <c r="L167" i="3" l="1"/>
  <c r="N167" i="3" s="1"/>
  <c r="L170" i="3"/>
  <c r="N170" i="3" s="1"/>
  <c r="L171" i="3"/>
  <c r="N171" i="3" s="1"/>
  <c r="L148" i="3"/>
  <c r="N148" i="3" s="1"/>
  <c r="L150" i="3"/>
  <c r="N150" i="3" s="1"/>
  <c r="L172" i="3" l="1"/>
  <c r="N172" i="3" s="1"/>
  <c r="L166" i="3" l="1"/>
  <c r="N166" i="3" s="1"/>
  <c r="L61" i="3" l="1"/>
  <c r="N61" i="3" s="1"/>
  <c r="L63" i="3"/>
  <c r="N63" i="3" s="1"/>
  <c r="L65" i="3"/>
  <c r="N65" i="3" s="1"/>
  <c r="L69" i="3"/>
  <c r="N69" i="3" s="1"/>
  <c r="L73" i="3"/>
  <c r="N73" i="3" s="1"/>
  <c r="L75" i="3"/>
  <c r="N75" i="3" s="1"/>
  <c r="L77" i="3"/>
  <c r="N77" i="3" s="1"/>
  <c r="L79" i="3"/>
  <c r="N79" i="3" s="1"/>
  <c r="L81" i="3"/>
  <c r="N81" i="3" s="1"/>
  <c r="L83" i="3"/>
  <c r="N83" i="3" s="1"/>
  <c r="L60" i="3"/>
  <c r="N60" i="3" s="1"/>
  <c r="L62" i="3"/>
  <c r="N62" i="3" s="1"/>
  <c r="L64" i="3"/>
  <c r="N64" i="3" s="1"/>
  <c r="L67" i="3"/>
  <c r="N67" i="3" s="1"/>
  <c r="L71" i="3"/>
  <c r="N71" i="3" s="1"/>
  <c r="L74" i="3"/>
  <c r="N74" i="3" s="1"/>
  <c r="L76" i="3"/>
  <c r="N76" i="3" s="1"/>
  <c r="L78" i="3"/>
  <c r="N78" i="3" s="1"/>
  <c r="L80" i="3"/>
  <c r="N80" i="3" s="1"/>
  <c r="L82" i="3"/>
  <c r="N82" i="3" s="1"/>
  <c r="L131" i="3" l="1"/>
  <c r="N131" i="3" s="1"/>
  <c r="L128" i="3"/>
  <c r="N128" i="3" s="1"/>
  <c r="L126" i="3"/>
  <c r="N126" i="3" s="1"/>
  <c r="L105" i="3"/>
  <c r="N105" i="3" s="1"/>
  <c r="L132" i="3"/>
  <c r="N132" i="3" s="1"/>
  <c r="L130" i="3"/>
  <c r="N130" i="3" s="1"/>
  <c r="L104" i="3"/>
  <c r="N104" i="3" s="1"/>
  <c r="L102" i="3"/>
  <c r="N102" i="3" s="1"/>
  <c r="L100" i="3"/>
  <c r="N100" i="3" s="1"/>
  <c r="L98" i="3"/>
  <c r="N98" i="3" s="1"/>
  <c r="L95" i="3"/>
  <c r="N95" i="3" s="1"/>
  <c r="L93" i="3"/>
  <c r="N93" i="3" s="1"/>
  <c r="L91" i="3"/>
  <c r="N91" i="3" s="1"/>
  <c r="L89" i="3"/>
  <c r="N89" i="3" s="1"/>
  <c r="L87" i="3"/>
  <c r="N87" i="3" s="1"/>
  <c r="L85" i="3"/>
  <c r="N85" i="3" s="1"/>
  <c r="L56" i="3"/>
  <c r="N56" i="3" s="1"/>
  <c r="L53" i="3"/>
  <c r="N53" i="3" s="1"/>
  <c r="L49" i="3"/>
  <c r="N49" i="3" s="1"/>
  <c r="L46" i="3"/>
  <c r="N46" i="3" s="1"/>
  <c r="L44" i="3"/>
  <c r="N44" i="3" s="1"/>
  <c r="L42" i="3"/>
  <c r="N42" i="3" s="1"/>
  <c r="L133" i="3"/>
  <c r="N133" i="3" s="1"/>
  <c r="L127" i="3"/>
  <c r="N127" i="3" s="1"/>
  <c r="L125" i="3"/>
  <c r="N125" i="3" s="1"/>
  <c r="L124" i="3"/>
  <c r="N124" i="3" s="1"/>
  <c r="L103" i="3"/>
  <c r="N103" i="3" s="1"/>
  <c r="L101" i="3"/>
  <c r="N101" i="3" s="1"/>
  <c r="L99" i="3"/>
  <c r="N99" i="3" s="1"/>
  <c r="L97" i="3"/>
  <c r="N97" i="3" s="1"/>
  <c r="L96" i="3"/>
  <c r="N96" i="3" s="1"/>
  <c r="L94" i="3"/>
  <c r="N94" i="3" s="1"/>
  <c r="L92" i="3"/>
  <c r="N92" i="3" s="1"/>
  <c r="L90" i="3"/>
  <c r="N90" i="3" s="1"/>
  <c r="L88" i="3"/>
  <c r="N88" i="3" s="1"/>
  <c r="L86" i="3"/>
  <c r="N86" i="3" s="1"/>
  <c r="L84" i="3"/>
  <c r="N84" i="3" s="1"/>
  <c r="L55" i="3"/>
  <c r="N55" i="3" s="1"/>
  <c r="L51" i="3"/>
  <c r="N51" i="3" s="1"/>
  <c r="L47" i="3"/>
  <c r="N47" i="3" s="1"/>
  <c r="L45" i="3"/>
  <c r="N45" i="3" s="1"/>
  <c r="L43" i="3"/>
  <c r="N43" i="3" s="1"/>
  <c r="L41" i="3"/>
  <c r="N41" i="3" s="1"/>
  <c r="L59" i="3" l="1"/>
  <c r="N59" i="3" s="1"/>
  <c r="N231" i="3" l="1"/>
  <c r="P23" i="3" s="1"/>
  <c r="E14" i="3" l="1"/>
  <c r="G14" i="3" l="1"/>
</calcChain>
</file>

<file path=xl/sharedStrings.xml><?xml version="1.0" encoding="utf-8"?>
<sst xmlns="http://schemas.openxmlformats.org/spreadsheetml/2006/main" count="1282" uniqueCount="748">
  <si>
    <t>Артикул</t>
  </si>
  <si>
    <t>Полное название</t>
  </si>
  <si>
    <t>Тип продукции</t>
  </si>
  <si>
    <t>Серия</t>
  </si>
  <si>
    <t>Название</t>
  </si>
  <si>
    <t>Розничная цена, руб. (с НДС)</t>
  </si>
  <si>
    <t>Ваша цена со скидкой, руб. (с НДС)</t>
  </si>
  <si>
    <t>Укажите кол-во</t>
  </si>
  <si>
    <t>Общая сумма за товар, руб. (с НДС)</t>
  </si>
  <si>
    <t>Общее кол-во выбранного товара</t>
  </si>
  <si>
    <t>Общая сумма вашего счета, руб. (с НДС)</t>
  </si>
  <si>
    <t>СКИДКА</t>
  </si>
  <si>
    <t>Частотный преобразователь</t>
  </si>
  <si>
    <t>№</t>
  </si>
  <si>
    <t>Наименовнаие товара</t>
  </si>
  <si>
    <t>Ед.изм</t>
  </si>
  <si>
    <t>Кол-во</t>
  </si>
  <si>
    <t>Стоимость, руб.</t>
  </si>
  <si>
    <t>шт.</t>
  </si>
  <si>
    <t>(812)320-88-81</t>
  </si>
  <si>
    <t>www.elcomspb.ru</t>
  </si>
  <si>
    <t>Прайс на частотные преобразователи ESQ</t>
  </si>
  <si>
    <t>Частотные преобразователи ESQ</t>
  </si>
  <si>
    <t>*Цены указаны с учетом НДС</t>
  </si>
  <si>
    <t>08.04.000179</t>
  </si>
  <si>
    <t>Частотный преобразователь ESQ-A200-2S0015 1.5кВт 200-260В (для однофазного двигателя)</t>
  </si>
  <si>
    <t>08.04.000140</t>
  </si>
  <si>
    <t>Частотный преобразователь ESQ-9000-0344 3.7 кВт 380-460В</t>
  </si>
  <si>
    <t>08.04.000148</t>
  </si>
  <si>
    <t>Частотный преобразователь ESQ-9000-31544 315 кВт 380-460B</t>
  </si>
  <si>
    <t>08.04.000154</t>
  </si>
  <si>
    <t>Частотный преобразователь ESQ-9000-5544 55кВт 380-460B</t>
  </si>
  <si>
    <t>08.04.000151</t>
  </si>
  <si>
    <t>Частотный преобразователь ESQ-9000-7544 75кВт 380-460B</t>
  </si>
  <si>
    <t>08.04.000155</t>
  </si>
  <si>
    <t>Частотный преобразователь ESQ-9000-9044 90кВт 380-460B</t>
  </si>
  <si>
    <t>08.04.000209</t>
  </si>
  <si>
    <t>Входной дроссель ACL-0050  18.5 кВт</t>
  </si>
  <si>
    <t>08.04.000252</t>
  </si>
  <si>
    <t xml:space="preserve">Входной дроссель ACL-0390 185 кВт </t>
  </si>
  <si>
    <t>08.04.000254</t>
  </si>
  <si>
    <t>Входной дроссель ACL-0660 315 кВт</t>
  </si>
  <si>
    <t>08.04.000256</t>
  </si>
  <si>
    <t>Выходной дроссель OCL-0490 220 кВт</t>
  </si>
  <si>
    <t>Пульт управления</t>
  </si>
  <si>
    <t>Расширительный блок</t>
  </si>
  <si>
    <t>Резистор</t>
  </si>
  <si>
    <t>ESQ-A200</t>
  </si>
  <si>
    <t>ESQ-9000</t>
  </si>
  <si>
    <t>ESQ-A200-2S0015</t>
  </si>
  <si>
    <t>ESQ-9000-0344</t>
  </si>
  <si>
    <t>ESQ-9000-13244</t>
  </si>
  <si>
    <t>ESQ-9000-31544</t>
  </si>
  <si>
    <t>ESQ-9000-5544</t>
  </si>
  <si>
    <t>ESQ-9000-7544</t>
  </si>
  <si>
    <t>ESQ-9000-9044</t>
  </si>
  <si>
    <t>ACL-0050</t>
  </si>
  <si>
    <t>ACL-0390</t>
  </si>
  <si>
    <t>ACL-0660</t>
  </si>
  <si>
    <t>OCL-0490</t>
  </si>
  <si>
    <t>Применение</t>
  </si>
  <si>
    <t xml:space="preserve">132/160 </t>
  </si>
  <si>
    <t>насос, вентилятор, воздуходувка, компрессор, экструдер, станок, транспортер, конвейерная лента</t>
  </si>
  <si>
    <t>станок, транспортер, конвейерные ленты, упаковочные машины, пищевое оборудовнаие, миксеры, мельницы</t>
  </si>
  <si>
    <t>любой тип нагрузок, включая подъемно-транспортные и тяжелые инерционные</t>
  </si>
  <si>
    <t xml:space="preserve">5.5/7.5  </t>
  </si>
  <si>
    <t xml:space="preserve">15/18.5 </t>
  </si>
  <si>
    <t xml:space="preserve">22/30 </t>
  </si>
  <si>
    <t xml:space="preserve">30/37 </t>
  </si>
  <si>
    <t xml:space="preserve">37/45 </t>
  </si>
  <si>
    <t xml:space="preserve">45/55 </t>
  </si>
  <si>
    <t xml:space="preserve">55/75 </t>
  </si>
  <si>
    <t xml:space="preserve">75/90 </t>
  </si>
  <si>
    <t xml:space="preserve">90/110 </t>
  </si>
  <si>
    <t xml:space="preserve">110/132 </t>
  </si>
  <si>
    <t xml:space="preserve">160/200  </t>
  </si>
  <si>
    <t xml:space="preserve">200/220  </t>
  </si>
  <si>
    <t xml:space="preserve">220/250  </t>
  </si>
  <si>
    <t xml:space="preserve">250/280  </t>
  </si>
  <si>
    <t xml:space="preserve">280/315  </t>
  </si>
  <si>
    <t xml:space="preserve">315/355  </t>
  </si>
  <si>
    <t xml:space="preserve">355/375  </t>
  </si>
  <si>
    <r>
      <t>7.5/11</t>
    </r>
    <r>
      <rPr>
        <sz val="8"/>
        <color theme="0"/>
        <rFont val="MS Sans Serif"/>
        <family val="2"/>
        <charset val="204"/>
      </rPr>
      <t>.</t>
    </r>
  </si>
  <si>
    <r>
      <t>11/15</t>
    </r>
    <r>
      <rPr>
        <sz val="8"/>
        <color theme="0"/>
        <rFont val="MS Sans Serif"/>
        <family val="2"/>
        <charset val="204"/>
      </rPr>
      <t>.</t>
    </r>
  </si>
  <si>
    <r>
      <t>18.5/22</t>
    </r>
    <r>
      <rPr>
        <sz val="8"/>
        <color theme="0"/>
        <rFont val="MS Sans Serif"/>
        <family val="2"/>
        <charset val="204"/>
      </rPr>
      <t>.</t>
    </r>
  </si>
  <si>
    <t>380-460</t>
  </si>
  <si>
    <t>08.04.000178</t>
  </si>
  <si>
    <t>Частотный преобразователь ESQ-A200-2S0007 0.75кВт 200-260В (для однофазного двигателя)</t>
  </si>
  <si>
    <t>08.04.000180</t>
  </si>
  <si>
    <t>Частотный преобразователь ESQ-A200-2S0022 2.2кВт 200-260В (для однофазного двигателя)</t>
  </si>
  <si>
    <t>08.04.000184</t>
  </si>
  <si>
    <t>Частотный преобразователь ESQ-A200-2S0037 3.7кВт 200-260В (для однофазного двигателя)</t>
  </si>
  <si>
    <t>ESQ-A200-2S0007</t>
  </si>
  <si>
    <t>ESQ-A200-2S0022</t>
  </si>
  <si>
    <t>ESQ-A200-2S0037</t>
  </si>
  <si>
    <t>маломощные однофазные асинхронные двигатели</t>
  </si>
  <si>
    <t>Входной дроссель</t>
  </si>
  <si>
    <t>Выходной дроссель</t>
  </si>
  <si>
    <t>08.04.000374</t>
  </si>
  <si>
    <t>Частотный преобразователь ESQ-600-2S0037 3.7кВт 200-260В</t>
  </si>
  <si>
    <t>08.04.000347</t>
  </si>
  <si>
    <t>Частотный преобразователь ESQ-600-4T0007G/0015P 0.75/1.5кВт 380В-460В</t>
  </si>
  <si>
    <t>08.04.000375</t>
  </si>
  <si>
    <t>Частотный преобразователь ESQ-600-4T0055G/0075P 5.5/7.5кВт 380-460В</t>
  </si>
  <si>
    <t>08.04.000376</t>
  </si>
  <si>
    <t>Частотный преобразователь ESQ-600-4T0075G/0110P 7.5/11кВт 380-460В</t>
  </si>
  <si>
    <t>08.04.000377</t>
  </si>
  <si>
    <t>Частотный преобразователь ESQ-600-4T0110G/0150P 11/15кВт 380-460В</t>
  </si>
  <si>
    <t>08.04.000378</t>
  </si>
  <si>
    <t>Частотный преобразователь ESQ-600-4T0150G/0185P 15/18.5кВт 380-460В</t>
  </si>
  <si>
    <t>08.04.000379</t>
  </si>
  <si>
    <t>Частотный преобразователь ESQ-600-4T0185G/0220P 18.5/22кВт 380-460В</t>
  </si>
  <si>
    <t>08.04.000380</t>
  </si>
  <si>
    <t>Частотный преобразователь ESQ-600-4T0220G/0300P 22/30кВт 380-460В</t>
  </si>
  <si>
    <t>08.04.000381</t>
  </si>
  <si>
    <t>Частотный преобразователь ESQ-600-4T0300G/0370P 30/37кВт 380-460В</t>
  </si>
  <si>
    <t>08.04.000382</t>
  </si>
  <si>
    <t>Частотный преобразователь ESQ-600-4T0370G/0450P 37/45кВт 380-460В</t>
  </si>
  <si>
    <t>08.04.000383</t>
  </si>
  <si>
    <t>Частотный преобразователь ESQ-600-4T0450G/0550P 45/55кВт 380-460В</t>
  </si>
  <si>
    <t>08.04.000384</t>
  </si>
  <si>
    <t>Частотный преобразователь ESQ-600-4T0550G/0750P 55/75кВт 380-460В</t>
  </si>
  <si>
    <t>ESQ-600</t>
  </si>
  <si>
    <t>ESQ-600-2S0037</t>
  </si>
  <si>
    <t>ESQ-600-4T0007G/0015P</t>
  </si>
  <si>
    <t>ESQ-600-4T0055G/0075P</t>
  </si>
  <si>
    <t>ESQ-600-4T0075G/0110P</t>
  </si>
  <si>
    <t>ESQ-600-4T0110G/0150P</t>
  </si>
  <si>
    <t>ESQ-600-4T0150G/0185P</t>
  </si>
  <si>
    <t>ESQ-600-4T0185G/0220P</t>
  </si>
  <si>
    <t>ESQ-600-4T0220G/0300P</t>
  </si>
  <si>
    <t>ESQ-600-4T0300G/0370P</t>
  </si>
  <si>
    <t>ESQ-600-4T0370G/0450P</t>
  </si>
  <si>
    <t>ESQ-600-4T0450G/0550P</t>
  </si>
  <si>
    <t>ESQ-600-4T0550G/0750P</t>
  </si>
  <si>
    <t>0.75/1.5</t>
  </si>
  <si>
    <t>08.04.000385</t>
  </si>
  <si>
    <t>Частотный преобразователь ESQ-500-4T0750G/0900P 75/90кВт 380-460В</t>
  </si>
  <si>
    <t>08.04.000386</t>
  </si>
  <si>
    <t>Частотный преобразователь ESQ-500-4T0900G/1100P 90/110кВт 380-460В</t>
  </si>
  <si>
    <t>08.04.000387</t>
  </si>
  <si>
    <t>Частотный преобразователь ESQ-500-4T1100G/1320P 110/132кВт 380-460В</t>
  </si>
  <si>
    <t>08.04.000388</t>
  </si>
  <si>
    <t>Частотный преобразователь ESQ-500-4T1320G/1600P 132/160кВт 380-460В</t>
  </si>
  <si>
    <t>08.04.000389</t>
  </si>
  <si>
    <t>Частотный преобразователь ESQ-500-4T1600G/2000PA 160/200кВт 380-460В</t>
  </si>
  <si>
    <t>08.04.000390</t>
  </si>
  <si>
    <t>Частотный преобразователь ESQ-500-4T2000G/2200PA 200/220кВт 380-460В</t>
  </si>
  <si>
    <t>08.04.000355</t>
  </si>
  <si>
    <t>Частотный преобразователь ESQ-500-4T2200G/2500PA 220/250кВт 380-460В</t>
  </si>
  <si>
    <t>08.04.000356</t>
  </si>
  <si>
    <t>Частотный преобразователь ESQ-500-4T2500G/2800PA 250/280кВт 380-460В</t>
  </si>
  <si>
    <t>08.04.000357</t>
  </si>
  <si>
    <t>Частотный преобразователь ESQ-500-4T2800G/3150PA 280/315кВт 380-460В</t>
  </si>
  <si>
    <t>08.04.000358</t>
  </si>
  <si>
    <t>Частотный преобразователь ESQ-500-4T3150G/3550P 315/355кВт 380-460В</t>
  </si>
  <si>
    <t>08.04.000368</t>
  </si>
  <si>
    <t>Частотный преобразователь ESQ-500-4T3550G/3750P 355/375кВт 380-460В</t>
  </si>
  <si>
    <t>08.04.000369</t>
  </si>
  <si>
    <t>ESQ-500</t>
  </si>
  <si>
    <t>ESQ-500-4T0750G/0900P</t>
  </si>
  <si>
    <t>ESQ-500-4T0900G/1100P</t>
  </si>
  <si>
    <t>ESQ-500-4T1100G/1320P</t>
  </si>
  <si>
    <t>ESQ-500-4T1320G/1600P</t>
  </si>
  <si>
    <t>ESQ-500-4T1600G/2000PA</t>
  </si>
  <si>
    <t>ESQ-500-4T2000G/2200PA</t>
  </si>
  <si>
    <t>ESQ-500-4T2200G/2500PA</t>
  </si>
  <si>
    <t>ESQ-500-4T2500G/2800PA</t>
  </si>
  <si>
    <t>ESQ-500-4T2800G/3150PA</t>
  </si>
  <si>
    <t>ESQ-500-4T3150G/3550P</t>
  </si>
  <si>
    <t>ESQ-500-4T3550G/3750P</t>
  </si>
  <si>
    <t>ESQ-500-4T4000G</t>
  </si>
  <si>
    <t>2.3/3.7</t>
  </si>
  <si>
    <t>13/17</t>
  </si>
  <si>
    <t>17/25</t>
  </si>
  <si>
    <t>25/33</t>
  </si>
  <si>
    <t>33/39</t>
  </si>
  <si>
    <t>39/45</t>
  </si>
  <si>
    <t>45/60</t>
  </si>
  <si>
    <t>60/75</t>
  </si>
  <si>
    <t>75/91</t>
  </si>
  <si>
    <t>91/112</t>
  </si>
  <si>
    <t>112/150</t>
  </si>
  <si>
    <t>150/176</t>
  </si>
  <si>
    <t>176/210</t>
  </si>
  <si>
    <t>210/253</t>
  </si>
  <si>
    <t>253/304</t>
  </si>
  <si>
    <t>304/380</t>
  </si>
  <si>
    <t>380/426</t>
  </si>
  <si>
    <t>426/474</t>
  </si>
  <si>
    <t>474/520</t>
  </si>
  <si>
    <t>520/600</t>
  </si>
  <si>
    <t>600/650</t>
  </si>
  <si>
    <t>650/680</t>
  </si>
  <si>
    <t>750/800</t>
  </si>
  <si>
    <t>кВт</t>
  </si>
  <si>
    <t>А</t>
  </si>
  <si>
    <t>В</t>
  </si>
  <si>
    <t>08.04.000406</t>
  </si>
  <si>
    <t>Частотный преобразователь ESQ-500-4T5000G/5600P 500/560кВт 380-460В</t>
  </si>
  <si>
    <t>ESQ-500-4T5000G</t>
  </si>
  <si>
    <t>500/560</t>
  </si>
  <si>
    <t>870/940</t>
  </si>
  <si>
    <t>для ESQ-500, ESQ-600</t>
  </si>
  <si>
    <t>08.04.000409</t>
  </si>
  <si>
    <t>Плата энкодера для ESQ-500/600</t>
  </si>
  <si>
    <t>Плата энкодера</t>
  </si>
  <si>
    <t>08.04.000410</t>
  </si>
  <si>
    <t>Карта протокола PROFIBUS для ESQ-500/600</t>
  </si>
  <si>
    <t>08.04.000421</t>
  </si>
  <si>
    <t>Частотный преобразователь ESQ-A500-021-0.4K 0.4кВт 200-240В</t>
  </si>
  <si>
    <t>08.04.000422</t>
  </si>
  <si>
    <t>Частотный преобразователь ESQ-A500-021-0.75K 0.75кВт 200-240В</t>
  </si>
  <si>
    <t>08.04.000423</t>
  </si>
  <si>
    <t>Частотный преобразователь ESQ-A500-021-1.5K 1.5кВт 200-240В</t>
  </si>
  <si>
    <t>08.04.000424</t>
  </si>
  <si>
    <t>08.04.000425</t>
  </si>
  <si>
    <t>Частотный преобразователь ESQ-A500-043-0.75K 0.75кВт 380-480В</t>
  </si>
  <si>
    <t>08.04.000426</t>
  </si>
  <si>
    <t>Частотный преобразователь ESQ-A500-043-1.5K 1.5кВт 380-480В</t>
  </si>
  <si>
    <t>08.04.000427</t>
  </si>
  <si>
    <t>Частотный преобразователь ESQ-A500-043-2.2K 2.2кВт 380-480В</t>
  </si>
  <si>
    <t>08.04.000428</t>
  </si>
  <si>
    <t>Частотный преобразователь ESQ-A500-043-3.7K 3.7кВт 380-480В</t>
  </si>
  <si>
    <t>08.04.000429</t>
  </si>
  <si>
    <t>Частотный преобразователь ESQ-A500-043-5.5K 5.5кВт 380-480В</t>
  </si>
  <si>
    <t>ESQ-A500</t>
  </si>
  <si>
    <t>ESQ-A500-021-0.75K</t>
  </si>
  <si>
    <t xml:space="preserve">ESQ-A500-021-2.2K </t>
  </si>
  <si>
    <t>ESQ-A500-021-0.4K</t>
  </si>
  <si>
    <t xml:space="preserve">ESQ-A500-021-1.5K </t>
  </si>
  <si>
    <t>ESQ-A500-043-0.75K</t>
  </si>
  <si>
    <t>ESQ-A500-043-1.5K</t>
  </si>
  <si>
    <t xml:space="preserve">ESQ-A500-043-3.7K </t>
  </si>
  <si>
    <t>ESQ-A500-043-2.2K</t>
  </si>
  <si>
    <t>ESQ-A500-043-5.5K</t>
  </si>
  <si>
    <t>380-480</t>
  </si>
  <si>
    <t>Расширительный блок для подачи воды постоянного давления для 4 насосов (ESQ-500/600)</t>
  </si>
  <si>
    <t>08.04.000432</t>
  </si>
  <si>
    <t>Плата энкодера для ESQ-9000</t>
  </si>
  <si>
    <t>08.04.000305</t>
  </si>
  <si>
    <t>для ESQ-9000</t>
  </si>
  <si>
    <t>08.04.000434</t>
  </si>
  <si>
    <t>Карта протокола PROFIBUS EN-PR01 для ESQ-500/600 (до 15 кВт)</t>
  </si>
  <si>
    <t>Входной дроссель ACR-0050  18.5 кВт</t>
  </si>
  <si>
    <t>Входной дроссель ACR-0150  55 кВт</t>
  </si>
  <si>
    <t>Входной дроссель ACR-0200  75 кВт</t>
  </si>
  <si>
    <t>Входной дроссель ACR-0250  110 кВт</t>
  </si>
  <si>
    <t>Входной дроссель ACR-0330  160 кВт</t>
  </si>
  <si>
    <t>08.04.000446</t>
  </si>
  <si>
    <t>08.04.000476</t>
  </si>
  <si>
    <t>08.04.000451</t>
  </si>
  <si>
    <t>08.04.000452</t>
  </si>
  <si>
    <t>08.04.000453</t>
  </si>
  <si>
    <t>Выходной дроссель OCR-0010 3.7кВт</t>
  </si>
  <si>
    <t>08.04.000457</t>
  </si>
  <si>
    <t>08.04.000477</t>
  </si>
  <si>
    <t>Частотный преобразователь ESQ-760-4T0055G/0075P 5.5/7.5 кВт, 380В</t>
  </si>
  <si>
    <t>08.04.000478</t>
  </si>
  <si>
    <t>Частотный преобразователь ESQ-760-4T0075G/0110P 7.5/11кВт, 380В</t>
  </si>
  <si>
    <t>08.04.000479</t>
  </si>
  <si>
    <t>Частотный преобразователь ESQ-760-4T0110G/0150P 11/15кВт, 380В</t>
  </si>
  <si>
    <t>08.04.000480</t>
  </si>
  <si>
    <t>Частотный преобразователь ESQ-760-4T0150G/0185P 15/18.5кВт, 380В</t>
  </si>
  <si>
    <t>08.04.000481</t>
  </si>
  <si>
    <t>Частотный преобразователь ESQ-760-4T0185G/0220P 18.5/22кВт, 380В</t>
  </si>
  <si>
    <t>08.04.000482</t>
  </si>
  <si>
    <t>Частотный преобразователь ESQ-760-4T0220G/0300P 22/30кВт, 380В</t>
  </si>
  <si>
    <t>08.04.000483</t>
  </si>
  <si>
    <t>Частотный преобразователь ESQ-760-4T0300G/0370P 30/37кВт, 380В</t>
  </si>
  <si>
    <t>08.04.000484</t>
  </si>
  <si>
    <t>Частотный преобразователь ESQ-760-4T0370G/0450P 37/45кВт, 380В</t>
  </si>
  <si>
    <t>08.04.000485</t>
  </si>
  <si>
    <t>Частотный преобразователь ESQ-760-4T0450G/0550P 45/55кВт, 380В</t>
  </si>
  <si>
    <t>08.04.000486</t>
  </si>
  <si>
    <t>Частотный преобразователь ESQ-760-4T0550G/0750P 55/75кВт, 380В</t>
  </si>
  <si>
    <t>08.04.000487</t>
  </si>
  <si>
    <t>Частотный преобразователь ESQ-760-4T0750G/0900P 75/90кВт, 380В</t>
  </si>
  <si>
    <t>08.04.000489</t>
  </si>
  <si>
    <t>Частотный преобразователь ESQ-760-4T1100G/1320P 110/132кВт, 380В</t>
  </si>
  <si>
    <t>08.04.000490</t>
  </si>
  <si>
    <t>Частотный преобразователь ESQ-760-4T1320G/1600P 132/160кВт, 380В</t>
  </si>
  <si>
    <t>08.04.000491</t>
  </si>
  <si>
    <t>Частотный преобразователь ESQ-760-4T1600G/1850P 160/185кВт, 380В</t>
  </si>
  <si>
    <t>08.04.000497</t>
  </si>
  <si>
    <t>Частотный преобразователь ESQ-760-4T1850G/2000P 185/200кВт, 380В</t>
  </si>
  <si>
    <t>08.04.000492</t>
  </si>
  <si>
    <t>Частотный преобразователь ESQ-760-4T2000G/2200P 200/220кВт, 380В</t>
  </si>
  <si>
    <t>08.04.000493</t>
  </si>
  <si>
    <t>Частотный преобразователь ESQ-760-4T2200G/2500P 220/250кВт, 380В</t>
  </si>
  <si>
    <t>08.04.000494</t>
  </si>
  <si>
    <t>Частотный преобразователь ESQ-760-4T2500G/2800P 250/280кВт, 380В</t>
  </si>
  <si>
    <t>08.04.000495</t>
  </si>
  <si>
    <t>Частотный преобразователь ESQ-760-4T2800G/3150P 280/315кВт, 380В</t>
  </si>
  <si>
    <t>08.04.000496</t>
  </si>
  <si>
    <t>Частотный преобразователь ESQ-760-4T3150G/3550P 315/355кВт, 380В</t>
  </si>
  <si>
    <t>08.04.000488</t>
  </si>
  <si>
    <t>Частотный преобразователь ESQ-760-4Т0900G/1100P 90/110кВт, 380В</t>
  </si>
  <si>
    <t>ESQ-760</t>
  </si>
  <si>
    <t>ESQ-760-4T0055G/0075P</t>
  </si>
  <si>
    <t>ESQ-760-4T0075G/0110P</t>
  </si>
  <si>
    <t>ESQ-760-4T0110G/0150P</t>
  </si>
  <si>
    <t>ESQ-760-4T0150G/0185</t>
  </si>
  <si>
    <t>ESQ-760-4T0185G/0220</t>
  </si>
  <si>
    <t>ESQ-760-4T0220G/0300P</t>
  </si>
  <si>
    <t>ESQ-760-4T0300G/0370P</t>
  </si>
  <si>
    <t>ESQ-760-4T0370G/0450P</t>
  </si>
  <si>
    <t>ESQ-760-4T0450G/0550P</t>
  </si>
  <si>
    <t>ESQ-760-4T0550G/0750P</t>
  </si>
  <si>
    <t>ESQ-760-4T0750G/0900P</t>
  </si>
  <si>
    <t>ESQ-760-4Т0900G/1100P</t>
  </si>
  <si>
    <t>ESQ-760-4T1320G/1600P</t>
  </si>
  <si>
    <t>ESQ-760-4T1600G/1850P</t>
  </si>
  <si>
    <t>ESQ-760-4T1850G/2000P</t>
  </si>
  <si>
    <t>ESQ-760-4T2200G/2500P</t>
  </si>
  <si>
    <t>ESQ-760-4T2500G/2800P</t>
  </si>
  <si>
    <t>ESQ-760-4T2800G/3150P</t>
  </si>
  <si>
    <t>ESQ-760-4T3150G/3550P</t>
  </si>
  <si>
    <t>ESQ-760-4T1100G/1320P</t>
  </si>
  <si>
    <t>ESQ-760-4T2000G/2200</t>
  </si>
  <si>
    <t>15/18.5</t>
  </si>
  <si>
    <t>22/30</t>
  </si>
  <si>
    <t>30/37</t>
  </si>
  <si>
    <t>37/45</t>
  </si>
  <si>
    <t>45/55</t>
  </si>
  <si>
    <t>55/75</t>
  </si>
  <si>
    <t>75/90</t>
  </si>
  <si>
    <t>90/110</t>
  </si>
  <si>
    <t>110/132</t>
  </si>
  <si>
    <t>132/160</t>
  </si>
  <si>
    <t>160/185</t>
  </si>
  <si>
    <t>185/200</t>
  </si>
  <si>
    <t>200/220</t>
  </si>
  <si>
    <t>220/250</t>
  </si>
  <si>
    <t>250/280</t>
  </si>
  <si>
    <t>280/315</t>
  </si>
  <si>
    <t>315/355</t>
  </si>
  <si>
    <t>08.04.000554</t>
  </si>
  <si>
    <t>Тормозной резистор EM-1000W100RJ 1000 Вт, 100 Ом</t>
  </si>
  <si>
    <t>08.04.000551</t>
  </si>
  <si>
    <t>Тормозной резистор EM-300W250RJ 300 Вт, 250 Ом</t>
  </si>
  <si>
    <t>08.04.000553</t>
  </si>
  <si>
    <t>Тормозной резистор EM-300W400RJ 300 Вт, 400 Ом</t>
  </si>
  <si>
    <t>08.04.000552</t>
  </si>
  <si>
    <t>Тормозной резистор EM-500W500RJ 500 Вт, 500 Ом</t>
  </si>
  <si>
    <t>EM-1000W100RJ</t>
  </si>
  <si>
    <t>EM-300W250RJ</t>
  </si>
  <si>
    <t>EM-300W400RJ</t>
  </si>
  <si>
    <t>EM-500W500RJ</t>
  </si>
  <si>
    <t>08.04.000529</t>
  </si>
  <si>
    <t>Входной дроссель EM-RAI3-015 15 кВт</t>
  </si>
  <si>
    <t>08.04.000530</t>
  </si>
  <si>
    <t>Входной дроссель EM-RAI3-018 18,5 кВт</t>
  </si>
  <si>
    <t>08.04.000531</t>
  </si>
  <si>
    <t>Входной дроссель EM-RAI3-022 22 кВт</t>
  </si>
  <si>
    <t>08.04.000533</t>
  </si>
  <si>
    <t>Входной дроссель EM-RAI3-045 45 кВт</t>
  </si>
  <si>
    <t>08.04.000534</t>
  </si>
  <si>
    <t>Входной дроссель EM-RAI3-055 55 кВт</t>
  </si>
  <si>
    <t>08.04.000536</t>
  </si>
  <si>
    <t>Входной дроссель EM-RAI3-090 90 кВт</t>
  </si>
  <si>
    <t>08.04.000537</t>
  </si>
  <si>
    <t>Входной дроссель EM-RAI3-5d5 5.5 кВт</t>
  </si>
  <si>
    <t>08.04.000538</t>
  </si>
  <si>
    <t>Входной дроссель EM-RAI3-7d5 7.5 кВт</t>
  </si>
  <si>
    <t>08.04.000541</t>
  </si>
  <si>
    <t>Выходной дроссель EM-RAO3-011 11 кВт</t>
  </si>
  <si>
    <t>08.04.000542</t>
  </si>
  <si>
    <t>Выходной дроссель EM-RAO3-015 15 кВт</t>
  </si>
  <si>
    <t>08.04.000546</t>
  </si>
  <si>
    <t>Выходной дроссель EM-RAO3-090 90 кВт</t>
  </si>
  <si>
    <t>08.04.000547</t>
  </si>
  <si>
    <t>Выходной дроссель EM-RAO3-132 132 кВт</t>
  </si>
  <si>
    <t>08.04.000544</t>
  </si>
  <si>
    <t>Выходной дроссель EM-RAO3-220 220 кВт</t>
  </si>
  <si>
    <t>08.04.000543</t>
  </si>
  <si>
    <t>Выходной дроссель EM-RAO3-2d2 2.2 кВт</t>
  </si>
  <si>
    <t>08.04.000540</t>
  </si>
  <si>
    <t>Выходной дроссель EM-RAO3-7d5 7,5 кВт</t>
  </si>
  <si>
    <t>08.04.000539</t>
  </si>
  <si>
    <t>Выходной дроссель EM-RAO3-d75 0,75 кВт</t>
  </si>
  <si>
    <t>OCR-0010</t>
  </si>
  <si>
    <t>Тормозной прерыватель</t>
  </si>
  <si>
    <t>08.04.000594</t>
  </si>
  <si>
    <t>08.04.000611</t>
  </si>
  <si>
    <t>08.04.000651</t>
  </si>
  <si>
    <t>Пульт управления DU06 для ESQ-A500</t>
  </si>
  <si>
    <t>08.04.000646</t>
  </si>
  <si>
    <t>Частотный преобразователь ESQ-A1000-043-0.4K 0.4кВт 380-480В</t>
  </si>
  <si>
    <t>08.04.000647</t>
  </si>
  <si>
    <t>Частотный преобразователь ESQ-A1000-043-0.75K 0.75кВт 380-480В</t>
  </si>
  <si>
    <t>08.04.000648</t>
  </si>
  <si>
    <t>Частотный преобразователь ESQ-A1000-043-1.5K 1.5кВт 380-480В</t>
  </si>
  <si>
    <t>08.04.000649</t>
  </si>
  <si>
    <t>Частотный преобразователь ESQ-A1000-043-2.2K 2.2кВт 380-480В</t>
  </si>
  <si>
    <t>08.04.000650</t>
  </si>
  <si>
    <t>Частотный преобразователь ESQ-A1000-043-3.7K 3.7кВт 380-480В</t>
  </si>
  <si>
    <t>08.04.000527</t>
  </si>
  <si>
    <t>Пульт управления к частотному преобразователю ESQ-600</t>
  </si>
  <si>
    <t>08.04.000663</t>
  </si>
  <si>
    <t>Выходной дроссель EM-RAO3-075 75 кВт</t>
  </si>
  <si>
    <t>08.04.000675</t>
  </si>
  <si>
    <t>Частотный преобразователь ESQ-A1000-021-0.75K 0.75кВт 200-240В</t>
  </si>
  <si>
    <t>08.04.000672</t>
  </si>
  <si>
    <t>Пульт управления с ЖК дисплеем SDPG01 для ESQ-760</t>
  </si>
  <si>
    <t>08.04.000653</t>
  </si>
  <si>
    <t>Плата расширения входов/выходов SDIO1 для ESQ-760</t>
  </si>
  <si>
    <t>08.04.000652</t>
  </si>
  <si>
    <t>Карта протокола PROFIBUS SDDP01 для ESQ-760</t>
  </si>
  <si>
    <t>08.04.000671</t>
  </si>
  <si>
    <t>Карта протокола CAN SDCM01 для ESQ 760</t>
  </si>
  <si>
    <t>08.04.000674</t>
  </si>
  <si>
    <t>Крепёжное основание пульта DU08 для ESQ-A500</t>
  </si>
  <si>
    <t>08.04.000572</t>
  </si>
  <si>
    <t>Тормозной прерыватель EDSDB-4045</t>
  </si>
  <si>
    <t>08.04.000706</t>
  </si>
  <si>
    <t>Частотный преобразователь ESQ-760-4T0450G/0550P-BU 45/55кВт, 380В</t>
  </si>
  <si>
    <t>ESQ-760-4T0450G/0550P-BU</t>
  </si>
  <si>
    <t>08.04.000707</t>
  </si>
  <si>
    <t>Частотный преобразователь ESQ-760-4T0550G/0750P-BU 55/75кВт, 380В</t>
  </si>
  <si>
    <t>ESQ-760-4T0550G/0750P-BU</t>
  </si>
  <si>
    <t>08.04.000691</t>
  </si>
  <si>
    <t>Входной дроссель ACL-EM-015 15кВт</t>
  </si>
  <si>
    <t>08.04.000692</t>
  </si>
  <si>
    <t>Входной дроссель ACL-EM-022 22 кВт</t>
  </si>
  <si>
    <t>08.04.000695</t>
  </si>
  <si>
    <t>Входной дроссель ACL-EM-075 75кВт</t>
  </si>
  <si>
    <t>08.04.000696</t>
  </si>
  <si>
    <t>Входной дроссель ACL-EM-090 90 кВт</t>
  </si>
  <si>
    <t>08.04.000693</t>
  </si>
  <si>
    <t>Входной дроссель ACL-EM-3d7 3.7кВт</t>
  </si>
  <si>
    <t>08.04.000694</t>
  </si>
  <si>
    <t>Входной дроссель ACL-EM-5d5 5.5кВт</t>
  </si>
  <si>
    <t>08.04.000697</t>
  </si>
  <si>
    <t>Выходной дроссель OCL-EM-015 15кВт</t>
  </si>
  <si>
    <t>08.04.000698</t>
  </si>
  <si>
    <t>Выходной дроссель OCL-EM-022 22кВт</t>
  </si>
  <si>
    <t>08.04.000700</t>
  </si>
  <si>
    <t>Выходной дроссель OCL-EM-055 55кВт</t>
  </si>
  <si>
    <t>08.04.000699</t>
  </si>
  <si>
    <t>Выходной дроссель OCL-EM-5d5 5.5кВт</t>
  </si>
  <si>
    <t>08.04.000720</t>
  </si>
  <si>
    <t>Частотный преобразователь ESQ-210-2S-0.4K 0.4кВт 200-240В</t>
  </si>
  <si>
    <t>08.04.000721</t>
  </si>
  <si>
    <t>Частотный преобразователь ESQ-210-2S-0.7K 0.7кВт 200-240В</t>
  </si>
  <si>
    <t>08.04.000722</t>
  </si>
  <si>
    <t>Частотный преобразователь ESQ-210-2S-1.5K 1.5кВт 200-240В</t>
  </si>
  <si>
    <t>08.04.000723</t>
  </si>
  <si>
    <t>Частотный преобразователь ESQ-210-2S-2.2K 2.2кВт 200-240В</t>
  </si>
  <si>
    <t>08.04.000724</t>
  </si>
  <si>
    <t>Частотный преобразователь ESQ-210-4T-0.7K 0.75кВт 380-480В</t>
  </si>
  <si>
    <t>08.04.000725</t>
  </si>
  <si>
    <t>Частотный преобразователь ESQ-210-4T-1.5K 1.5кВт 380-480В</t>
  </si>
  <si>
    <t>08.04.000726</t>
  </si>
  <si>
    <t>Частотный преобразователь ESQ-210-4T-2.2K 2.2кВт 380-480В</t>
  </si>
  <si>
    <t>08.04.000727</t>
  </si>
  <si>
    <t>Частотный преобразователь ESQ-210-4T-3.7K 3.7кВт 380-480В</t>
  </si>
  <si>
    <t>ESQ-210</t>
  </si>
  <si>
    <t>ESQ-210-2S-0.4K</t>
  </si>
  <si>
    <t>ESQ-210-2S-0.7K</t>
  </si>
  <si>
    <t>ESQ-210-2S-1.5K</t>
  </si>
  <si>
    <t>ESQ-210-2S-2.2K</t>
  </si>
  <si>
    <t>ESQ-210-4T-0.7K</t>
  </si>
  <si>
    <t>ESQ-210-4T-1.5K</t>
  </si>
  <si>
    <t>ESQ-210-4T-2.2K</t>
  </si>
  <si>
    <t>ESQ-210-4T-3.7K</t>
  </si>
  <si>
    <t>ESQ-A1000-021-0.75K</t>
  </si>
  <si>
    <t>ESQ-A1000-043-0.4K</t>
  </si>
  <si>
    <t>ESQ-A1000-043-0.75K</t>
  </si>
  <si>
    <t>ESQ-A1000-043-1.5K</t>
  </si>
  <si>
    <t>ESQ-A1000-043-2.2K</t>
  </si>
  <si>
    <t>ESQ-A1000-043-3.7K</t>
  </si>
  <si>
    <t>ESQ-A1000</t>
  </si>
  <si>
    <t>08.04.000728</t>
  </si>
  <si>
    <t>Частотный преобразователь ESQ-760-4T0300G/0370P-BU 30/37кВт, 380В</t>
  </si>
  <si>
    <t>08.04.000729</t>
  </si>
  <si>
    <t>Частотный преобразователь ESQ-760-4T0370G/0450P-BU  37/45кВт, 380В</t>
  </si>
  <si>
    <t>ESQ-760-4T0300G/0370P-BU</t>
  </si>
  <si>
    <t>ESQ-760-4T0370G/0450P-BU</t>
  </si>
  <si>
    <t>вентиляция</t>
  </si>
  <si>
    <t>Карта протокола PROFIBUS</t>
  </si>
  <si>
    <t>Плата расширения входов/выходов</t>
  </si>
  <si>
    <t>Крепежное основание для пульта</t>
  </si>
  <si>
    <t>Карта протокола</t>
  </si>
  <si>
    <t>ACR-0050</t>
  </si>
  <si>
    <t>ACR-0150</t>
  </si>
  <si>
    <t>ACR-0200</t>
  </si>
  <si>
    <t>ACR-0250</t>
  </si>
  <si>
    <t>ACR-0330</t>
  </si>
  <si>
    <t>EM-RAI3-015</t>
  </si>
  <si>
    <t>EM-RAI3-018</t>
  </si>
  <si>
    <t>EM-RAI3-022</t>
  </si>
  <si>
    <t>EM-RAI3-045</t>
  </si>
  <si>
    <t>EM-RAI3-055</t>
  </si>
  <si>
    <t>EM-RAI3-090</t>
  </si>
  <si>
    <t>EM-RAI3-5d5</t>
  </si>
  <si>
    <t>EM-RAI3-7d5</t>
  </si>
  <si>
    <t>ACL-EM-015</t>
  </si>
  <si>
    <t>ACL-EM-022</t>
  </si>
  <si>
    <t>ACL-EM-075</t>
  </si>
  <si>
    <t>ACL-EM-3d7</t>
  </si>
  <si>
    <t>ACL-EM-5d5</t>
  </si>
  <si>
    <t>OCL-EM-015</t>
  </si>
  <si>
    <t>OCL-EM-022</t>
  </si>
  <si>
    <t>OCL-EM-055</t>
  </si>
  <si>
    <t>OCL-EM-5d5</t>
  </si>
  <si>
    <t>EM-RAO3-011</t>
  </si>
  <si>
    <t>EM-RAO3-015</t>
  </si>
  <si>
    <t>EM-RAO3-075</t>
  </si>
  <si>
    <t>EM-RAO3-090</t>
  </si>
  <si>
    <t>EM-RAO3-132</t>
  </si>
  <si>
    <t>EM-RAO3-220</t>
  </si>
  <si>
    <t>EM-RAO3-2d2</t>
  </si>
  <si>
    <t>EM-RAO3-7d5</t>
  </si>
  <si>
    <t>EM-RAO3-d75</t>
  </si>
  <si>
    <t>Входной дроссель ACL-75 30-37 кВт</t>
  </si>
  <si>
    <t>Выходной дроссель OCL-28 7.5-11 кВт</t>
  </si>
  <si>
    <t>ACL-75</t>
  </si>
  <si>
    <t>OCL-28</t>
  </si>
  <si>
    <t>08.04.000712</t>
  </si>
  <si>
    <t>Входной дроссель ACL-EM-045 45 кВт</t>
  </si>
  <si>
    <t>08.04.000714</t>
  </si>
  <si>
    <t>Входной дроссель ACL-EM-055 55кВт</t>
  </si>
  <si>
    <t>08.04.000715</t>
  </si>
  <si>
    <t>Входной дроссель ACL-EM-7d5 7.5кВт</t>
  </si>
  <si>
    <t>08.04.000717</t>
  </si>
  <si>
    <t>Выходной дроссель OCL-EM-018 18кВт</t>
  </si>
  <si>
    <t>08.04.000718</t>
  </si>
  <si>
    <t>Выходной дроссель OCL-EM-075 75кВт</t>
  </si>
  <si>
    <t>08.04.000719</t>
  </si>
  <si>
    <t>Выходной дроссель OCL-EM-090 90кВт</t>
  </si>
  <si>
    <t>08.04.000731</t>
  </si>
  <si>
    <t>Частотный преобразователь ESQ-600-4T0550G/0750P-BU 55/75кВт 380-460В</t>
  </si>
  <si>
    <t>ESQ-600-4T0550G/0750P-BU</t>
  </si>
  <si>
    <t>Крепёжное основание выносного пульта управления для ESQ-500/600</t>
  </si>
  <si>
    <t>08.04.000730</t>
  </si>
  <si>
    <t>08.04.000689</t>
  </si>
  <si>
    <t>Крепёжное основание выносного пульта управления для ESQ-760</t>
  </si>
  <si>
    <t>08.04.000746</t>
  </si>
  <si>
    <t>Входной дроссель ACL-EM-018 18кВт</t>
  </si>
  <si>
    <t>08.04.000747</t>
  </si>
  <si>
    <t>Входной дроссель ACL-EM-030 30 кВт</t>
  </si>
  <si>
    <t>08.04.000749</t>
  </si>
  <si>
    <t>Выходной дроссель OCL-EM-132 132кВт</t>
  </si>
  <si>
    <t>08.04.000742</t>
  </si>
  <si>
    <t>Частотный преобразователь ESQ-600-4T0220G/0300P-BU 22/30кВт 380-460В</t>
  </si>
  <si>
    <t>08.04.000743</t>
  </si>
  <si>
    <t>Частотный преобразователь ESQ-600-4T0300G/0370P-BU 30/37кВт 380-460В</t>
  </si>
  <si>
    <t>08.04.000744</t>
  </si>
  <si>
    <t>Частотный преобразователь ESQ-600-4T0370G/0450P-BU 37/45кВт 380-460В</t>
  </si>
  <si>
    <t>Частотный преобразователь ESQ-500-4T4000G/4500P 400/450кВт 380-460В</t>
  </si>
  <si>
    <t>08.04.000781</t>
  </si>
  <si>
    <t>Частотный преобразователь ESQ-210-4T-11K 11кВт 380-480В</t>
  </si>
  <si>
    <t>08.04.000779</t>
  </si>
  <si>
    <t>Частотный преобразователь ESQ-210-4T-5.5K 5.5кВт 380-480В</t>
  </si>
  <si>
    <t>08.04.000780</t>
  </si>
  <si>
    <t>Частотный преобразователь ESQ-210-4T-7.5K 7.5кВт 380-480В</t>
  </si>
  <si>
    <t>08.04.000766</t>
  </si>
  <si>
    <t>Частотный преобразователь ESQ-9000-13244 132 кВт 380-460В</t>
  </si>
  <si>
    <t>08.04.000786</t>
  </si>
  <si>
    <t>Частотный преобразователь ESQ-A3000-043-5.5K/7.5K 5,5/7,5кВт, 380-480В</t>
  </si>
  <si>
    <t>08.04.000787</t>
  </si>
  <si>
    <t>Частотный преобразователь ESQ-A3000-043-7.5K/11K 7,5/11кВт, 380-480В</t>
  </si>
  <si>
    <t>08.04.000788</t>
  </si>
  <si>
    <t>Частотный преобразователь ESQ-A3000-043-11K/15K 11/15кВт, 380-480В</t>
  </si>
  <si>
    <t>08.04.000789</t>
  </si>
  <si>
    <t>Частотный преобразователь ESQ-A3000-043-15K/18.5K 15/18,5кВт, 380-480В</t>
  </si>
  <si>
    <t>08.04.000790</t>
  </si>
  <si>
    <t>Частотный преобразователь ESQ-A3000-043-18.5K/22K 18,5/22кВт 380-480В</t>
  </si>
  <si>
    <t>08.04.000791</t>
  </si>
  <si>
    <t>Частотный преобразователь ESQ-A3000-043-22K/30K 22/30кВт, 380-480В</t>
  </si>
  <si>
    <t>08.04.000860</t>
  </si>
  <si>
    <t>Частотный преобразователь ESQ-A3000-043-30K/37K 30/37кВт 380-480В</t>
  </si>
  <si>
    <t>08.04.000861</t>
  </si>
  <si>
    <t>Частотный преобразователь ESQ-A3000-043-37K/45K 37/45кВт 380-480В</t>
  </si>
  <si>
    <t>08.04.000862</t>
  </si>
  <si>
    <t>Частотный преобразователь ESQ-A3000-043-45K/55K 45/55кВт 380-480В</t>
  </si>
  <si>
    <t>08.04.000863</t>
  </si>
  <si>
    <t>Частотный преобразователь ESQ-A3000-043-55K/75K 55/75кВт 380-480В</t>
  </si>
  <si>
    <t>08.04.000864</t>
  </si>
  <si>
    <t>Частотный преобразователь ESQ-A3000-043-75K/90K 75/90кВт 380-480В</t>
  </si>
  <si>
    <t>08.04.000865</t>
  </si>
  <si>
    <t>Частотный преобразователь ESQ-A3000-043-90K/110K 90/110кВт 380-480В</t>
  </si>
  <si>
    <t>08.04.000866</t>
  </si>
  <si>
    <t>Частотный преобразователь ESQ-A3000-043-110K/132K 110/132кВт 380-480В</t>
  </si>
  <si>
    <t>08.04.000867</t>
  </si>
  <si>
    <t>Частотный преобразователь ESQ-A3000-043-132K/160K 132/160кВт 380-480В</t>
  </si>
  <si>
    <t>08.04.000873</t>
  </si>
  <si>
    <t>Частотный преобразователь ESQ-A1300-043-2.2K 2,2кВт 380-480В</t>
  </si>
  <si>
    <t>08.04.000874</t>
  </si>
  <si>
    <t>Частотный преобразователь ESQ-A1300-043-3.7K 3,7кВт 380-480В</t>
  </si>
  <si>
    <t>08.04.000878</t>
  </si>
  <si>
    <t>Карта Ethernet EP301 для ESQ-A3000</t>
  </si>
  <si>
    <t>08.04.000877</t>
  </si>
  <si>
    <t>Карта протокола PROFIBUS PD301 для ESQ-A3000</t>
  </si>
  <si>
    <t>08.04.000880</t>
  </si>
  <si>
    <t>Плата расширения входов/выходов EB362R для ESQ-A3000</t>
  </si>
  <si>
    <t>08.04.000881</t>
  </si>
  <si>
    <t>Плата расширения релейных выходов EB308R для ESQ-A3000</t>
  </si>
  <si>
    <t>08.04.000879</t>
  </si>
  <si>
    <t>Плата энкодера PG301L для ESQ-A3000</t>
  </si>
  <si>
    <t>08.04.000775</t>
  </si>
  <si>
    <t>Входной дроссель ACL-EM-110 110кВт</t>
  </si>
  <si>
    <t>08.04.000810</t>
  </si>
  <si>
    <t>Тормозной резистор SN-1000W100RJ 1000 Вт, 100 Ом</t>
  </si>
  <si>
    <t>08.04.000814</t>
  </si>
  <si>
    <t>Тормозной резистор SN-2000W15RJ 2000 Вт, 15 Ом</t>
  </si>
  <si>
    <t>08.04.000812</t>
  </si>
  <si>
    <t>Тормозной резистор SN-2500W40RJ 2500 Вт, 40 Ом</t>
  </si>
  <si>
    <t>08.04.000886</t>
  </si>
  <si>
    <t>Тормозной резистор SN-250W400RJ 250 Вт, 400 Ом</t>
  </si>
  <si>
    <t>08.04.000813</t>
  </si>
  <si>
    <t>Тормозной резистор SN-3000W10RJ 3000 Вт, 10 Ом</t>
  </si>
  <si>
    <t>08.04.000811</t>
  </si>
  <si>
    <t>Тормозной резистор SN-3000W50RJ 3000 Вт, 50 Ом</t>
  </si>
  <si>
    <t>08.04.000887</t>
  </si>
  <si>
    <t>Тормозной резистор SN-600W150RJ 600 Вт, 150 Ом</t>
  </si>
  <si>
    <t>08.04.000816</t>
  </si>
  <si>
    <t>Входной дроссель ACL-SN-4 4кВт</t>
  </si>
  <si>
    <t>08.04.000817</t>
  </si>
  <si>
    <t>Входной дроссель ACL-SN-5d5 5,5кВт</t>
  </si>
  <si>
    <t>08.04.000815</t>
  </si>
  <si>
    <t xml:space="preserve">Входной дроссель ACL-SN-2d2 2.2кВт </t>
  </si>
  <si>
    <t>08.04.000819</t>
  </si>
  <si>
    <t>Входной дроссель ACL-SN-011 11кВт</t>
  </si>
  <si>
    <t>08.04.000820</t>
  </si>
  <si>
    <t>Входной дроссель ACL-SN-015 15кВт</t>
  </si>
  <si>
    <t>08.04.000826</t>
  </si>
  <si>
    <t>Входной дроссель ACL-SN-075 75кВт</t>
  </si>
  <si>
    <t>08.04.000828</t>
  </si>
  <si>
    <t>Входной дроссель ACL-SN-110 110кВт</t>
  </si>
  <si>
    <t>ACL-SN-4</t>
  </si>
  <si>
    <t>ACL-SN-5d5</t>
  </si>
  <si>
    <t>ACL-SN-2d2</t>
  </si>
  <si>
    <t>ACL-SN-011</t>
  </si>
  <si>
    <t>ACL-SN-015</t>
  </si>
  <si>
    <t>ACL-SN-075</t>
  </si>
  <si>
    <t>ACL-SN-110</t>
  </si>
  <si>
    <t>08.04.000837</t>
  </si>
  <si>
    <t>Выходной дроссель OCL-SN-2d2 2,2кВт</t>
  </si>
  <si>
    <t>08.04.000839</t>
  </si>
  <si>
    <t>Выходной дроссель OCL-SN-5d5 5,5кВт</t>
  </si>
  <si>
    <t>08.04.000840</t>
  </si>
  <si>
    <t>Выходной дроссель OCL-SN-7d5 7,5кВт</t>
  </si>
  <si>
    <t>08.04.000842</t>
  </si>
  <si>
    <t>Выходной дроссель OCL-SN-015 15кВт</t>
  </si>
  <si>
    <t>08.04.000843</t>
  </si>
  <si>
    <t>Выходной дроссель OCL-SN-018 18,5кВт</t>
  </si>
  <si>
    <t>08.04.000844</t>
  </si>
  <si>
    <t>Выходной дроссель OCL-SN-022 22кВт</t>
  </si>
  <si>
    <t>08.04.000845</t>
  </si>
  <si>
    <t>Выходной дроссель OCL-SN-030 30кВт</t>
  </si>
  <si>
    <t>08.04.000848</t>
  </si>
  <si>
    <t>Выходной дроссель OCL-SN-055 55кВт</t>
  </si>
  <si>
    <t>08.04.000849</t>
  </si>
  <si>
    <t>Выходной дроссель OCL-SN-075 75кВт</t>
  </si>
  <si>
    <t>OCL-SN-2d2</t>
  </si>
  <si>
    <t>OCL-SN-5d5</t>
  </si>
  <si>
    <t>OCL-SN-7d5</t>
  </si>
  <si>
    <t>OCL-SN-015</t>
  </si>
  <si>
    <t>OCL-SN-018</t>
  </si>
  <si>
    <t>OCL-SN-022</t>
  </si>
  <si>
    <t>OCL-SN-030</t>
  </si>
  <si>
    <t>OCL-SN-055</t>
  </si>
  <si>
    <t>OCL-SN-075</t>
  </si>
  <si>
    <t>08.04.000893</t>
  </si>
  <si>
    <t>Частотный преобразователь ESQ-210-4T-4K 4кВт 380-480В</t>
  </si>
  <si>
    <t>08.04.000644</t>
  </si>
  <si>
    <t>Частотный преобразователь ESQ-760-4T-0022  2,2кВт, 380 В</t>
  </si>
  <si>
    <t>08.04.000883</t>
  </si>
  <si>
    <t>Тормозной резистор SN-1000W80RJ 1000 Вт, 80 Ом</t>
  </si>
  <si>
    <t>08.04.000891</t>
  </si>
  <si>
    <t>Частотный преобразователь ESQ-A3000-043-160K/185KF 160/185кВт 380-480В</t>
  </si>
  <si>
    <t>Частотный преобразователь ESQ-A500-021-2.2K 2.2кВт 200-240В</t>
  </si>
  <si>
    <t>08.04.000899</t>
  </si>
  <si>
    <t>Частотный преобразователь ESQ-600-4T0185G/0220P-BU 18.5/22кВт 380-460В</t>
  </si>
  <si>
    <t>от 1.04.2019</t>
  </si>
  <si>
    <t xml:space="preserve">* Для создания предварительного счета воспользуйтесь функцией самопросчета. Выберите необходимое кол-во товара в таблице. Окончательная сумма отобразится ниже с учетом вашей скидки. </t>
  </si>
  <si>
    <t>Укажите Вашу скидку ЗДЕСЬ</t>
  </si>
  <si>
    <t>ESQ-A3000</t>
  </si>
  <si>
    <t>ESQ-210-4T-4K</t>
  </si>
  <si>
    <t>ESQ-210-4T-5.5K</t>
  </si>
  <si>
    <t>ESQ-210-4T-7.5K</t>
  </si>
  <si>
    <t>ESQ-210-4T-11K</t>
  </si>
  <si>
    <t>SN-1000W100RJ</t>
  </si>
  <si>
    <t>SN-1000W80RJ</t>
  </si>
  <si>
    <t>SN-2000W15RJ</t>
  </si>
  <si>
    <t>SN-2500W40RJ</t>
  </si>
  <si>
    <t>SN-250W400RJ</t>
  </si>
  <si>
    <t>SN-3000W10RJ</t>
  </si>
  <si>
    <t>SN-3000W50RJ</t>
  </si>
  <si>
    <t>SN-600W150RJ</t>
  </si>
  <si>
    <t>OCL-EM-132</t>
  </si>
  <si>
    <t>OCL-EM-090</t>
  </si>
  <si>
    <t>OCL-EM-075</t>
  </si>
  <si>
    <t>OCL-EM-018</t>
  </si>
  <si>
    <t>ACL-EM-110</t>
  </si>
  <si>
    <t>ACL-EM-030</t>
  </si>
  <si>
    <t>ACL-EM-018</t>
  </si>
  <si>
    <t>ACL-EM-7d5</t>
  </si>
  <si>
    <t>ACL-EM-055</t>
  </si>
  <si>
    <t>ACL-EM-045</t>
  </si>
  <si>
    <t>ESQ-760-4T-0022</t>
  </si>
  <si>
    <t>ESQ-600-4T0370G/0450P-BU</t>
  </si>
  <si>
    <t>ESQ-600-4T0300G/0370P-BU</t>
  </si>
  <si>
    <t>ESQ-600-4T0220G/0300P-BU</t>
  </si>
  <si>
    <t>ESQ-600-4T0185G/0220P-BU</t>
  </si>
  <si>
    <t>ESQ-A3000-043-5.5K/7.5K</t>
  </si>
  <si>
    <t>ESQ-A3000-043-7.5K/11K</t>
  </si>
  <si>
    <t>ESQ-A3000-043-11K/15K</t>
  </si>
  <si>
    <t>ESQ-A3000-043-15K/18.5K</t>
  </si>
  <si>
    <t>ESQ-A3000-043-18.5K/22K</t>
  </si>
  <si>
    <t>ESQ-A3000-043-22K/30K</t>
  </si>
  <si>
    <t>ESQ-A3000-043-30K/37K</t>
  </si>
  <si>
    <t>ESQ-A3000-043-37K/45K</t>
  </si>
  <si>
    <t xml:space="preserve">ESQ-A3000-043-45K/55K </t>
  </si>
  <si>
    <t>ESQ-A3000-043-55K/75K</t>
  </si>
  <si>
    <t>ESQ-A3000-043-75K/90K</t>
  </si>
  <si>
    <t>ESQ-A3000-043-90K/110K</t>
  </si>
  <si>
    <t>ESQ-A3000-043-110K/132K</t>
  </si>
  <si>
    <t>ESQ-A3000-043-132K/160K</t>
  </si>
  <si>
    <t>ESQ-A1300-043-1.5K</t>
  </si>
  <si>
    <t>ESQ-A1300-043-2.2K</t>
  </si>
  <si>
    <t>ESQ-A1300-043-3.7K</t>
  </si>
  <si>
    <t>для высокодинамичных нагрузок и применений, требующих максимально точного управления скоростью и моментом</t>
  </si>
  <si>
    <t>компактный частотный преобразователь начального диапозона мощностей с расширенным функционалом и поддержкой энкодера</t>
  </si>
  <si>
    <t>5.5/7.5</t>
  </si>
  <si>
    <t>12/17</t>
  </si>
  <si>
    <t>7,5/11</t>
  </si>
  <si>
    <t>17/24</t>
  </si>
  <si>
    <t xml:space="preserve"> 11/15</t>
  </si>
  <si>
    <t>24/32</t>
  </si>
  <si>
    <t>32/38</t>
  </si>
  <si>
    <t>18.5/22</t>
  </si>
  <si>
    <t>38/45</t>
  </si>
  <si>
    <t>60/73</t>
  </si>
  <si>
    <t>73/91</t>
  </si>
  <si>
    <t>91/110</t>
  </si>
  <si>
    <t>110/150</t>
  </si>
  <si>
    <t>150/180</t>
  </si>
  <si>
    <t>180/220</t>
  </si>
  <si>
    <t>220/260</t>
  </si>
  <si>
    <t>260/310</t>
  </si>
  <si>
    <t>4.2</t>
  </si>
  <si>
    <t>6</t>
  </si>
  <si>
    <t>9</t>
  </si>
  <si>
    <t>Эксклюзивный дистрибьютор корпорации HYUNDAI ELECTRIC на территории России</t>
  </si>
  <si>
    <t>30-37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</si>
</sst>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_р_."/>
  </numFmts>
  <fonts count="27" x14ac:knownFonts="1">
    <font>
      <sz val="10"/>
      <name val="Arial"/>
      <charset val="204"/>
    </font>
    <font>
      <sz val="8"/>
      <color indexed="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MS Sans Serif"/>
      <family val="2"/>
      <charset val="204"/>
    </font>
    <font>
      <sz val="10"/>
      <name val="Arial"/>
      <family val="2"/>
      <charset val="204"/>
    </font>
    <font>
      <sz val="8"/>
      <name val="MS Sans Serif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b/>
      <sz val="16"/>
      <name val="Arial"/>
      <family val="2"/>
      <charset val="204"/>
    </font>
    <font>
      <sz val="8"/>
      <color indexed="12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8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MS Sans Serif"/>
      <family val="2"/>
      <charset val="204"/>
    </font>
    <font>
      <b/>
      <sz val="8"/>
      <color theme="1"/>
      <name val="MS Sans Serif"/>
      <family val="2"/>
      <charset val="204"/>
    </font>
    <font>
      <sz val="8"/>
      <color indexed="12"/>
      <name val="MS Sans Serif"/>
      <charset val="204"/>
    </font>
    <font>
      <sz val="8"/>
      <color theme="1"/>
      <name val="MS Sans Serif"/>
      <charset val="204"/>
    </font>
    <font>
      <sz val="8"/>
      <color indexed="0"/>
      <name val="MS Sans Serif"/>
      <charset val="204"/>
    </font>
    <font>
      <sz val="8"/>
      <name val="MS Sans Serif"/>
      <charset val="204"/>
    </font>
    <font>
      <sz val="10"/>
      <name val="MS Sans Serif"/>
      <charset val="204"/>
    </font>
    <font>
      <b/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1" fillId="2" borderId="1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7" borderId="6" xfId="0" applyNumberFormat="1" applyFont="1" applyFill="1" applyBorder="1" applyAlignment="1">
      <alignment horizontal="center" vertical="center" wrapText="1"/>
    </xf>
    <xf numFmtId="9" fontId="3" fillId="7" borderId="8" xfId="0" applyNumberFormat="1" applyFont="1" applyFill="1" applyBorder="1" applyAlignment="1">
      <alignment horizontal="center" vertical="center" wrapText="1"/>
    </xf>
    <xf numFmtId="164" fontId="3" fillId="8" borderId="8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8" fillId="0" borderId="0" xfId="0" applyFont="1"/>
    <xf numFmtId="0" fontId="9" fillId="0" borderId="0" xfId="1" applyFont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11" fillId="2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164" fontId="15" fillId="0" borderId="16" xfId="0" applyNumberFormat="1" applyFont="1" applyBorder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11" fillId="2" borderId="17" xfId="0" applyFont="1" applyFill="1" applyBorder="1" applyAlignment="1">
      <alignment horizontal="left"/>
    </xf>
    <xf numFmtId="14" fontId="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Border="1"/>
    <xf numFmtId="0" fontId="11" fillId="2" borderId="0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2" fillId="0" borderId="0" xfId="0" applyFont="1"/>
    <xf numFmtId="4" fontId="5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3" fillId="0" borderId="0" xfId="0" applyFont="1"/>
    <xf numFmtId="0" fontId="5" fillId="0" borderId="0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/>
    </xf>
    <xf numFmtId="17" fontId="5" fillId="0" borderId="0" xfId="0" quotePrefix="1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4" fontId="5" fillId="0" borderId="0" xfId="0" quotePrefix="1" applyNumberFormat="1" applyFont="1" applyAlignment="1">
      <alignment horizontal="center"/>
    </xf>
    <xf numFmtId="0" fontId="0" fillId="0" borderId="20" xfId="0" applyBorder="1"/>
    <xf numFmtId="0" fontId="5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" fillId="0" borderId="10" xfId="0" applyFont="1" applyBorder="1"/>
    <xf numFmtId="9" fontId="24" fillId="0" borderId="14" xfId="0" applyNumberFormat="1" applyFont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165" fontId="3" fillId="8" borderId="7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0F0F0"/>
      <rgbColor rgb="00000000"/>
      <rgbColor rgb="00F0F0F0"/>
      <rgbColor rgb="00000000"/>
      <rgbColor rgb="00FFFFFF"/>
      <rgbColor rgb="00646464"/>
      <rgbColor rgb="00FFFFFF"/>
      <rgbColor rgb="000000FF"/>
      <rgbColor rgb="00F0F0F0"/>
      <rgbColor rgb="00000000"/>
      <rgbColor rgb="00E3E3E3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8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134471</xdr:rowOff>
    </xdr:from>
    <xdr:to>
      <xdr:col>11</xdr:col>
      <xdr:colOff>0</xdr:colOff>
      <xdr:row>9</xdr:row>
      <xdr:rowOff>33618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751" y="134471"/>
          <a:ext cx="2414308" cy="15800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492500</xdr:colOff>
      <xdr:row>10</xdr:row>
      <xdr:rowOff>89647</xdr:rowOff>
    </xdr:from>
    <xdr:to>
      <xdr:col>10</xdr:col>
      <xdr:colOff>526677</xdr:colOff>
      <xdr:row>16</xdr:row>
      <xdr:rowOff>31936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6" y="2241176"/>
          <a:ext cx="1490942" cy="10628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comsp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tabSelected="1" zoomScale="85" zoomScaleNormal="85" workbookViewId="0">
      <pane xSplit="3" topLeftCell="D1" activePane="topRight" state="frozen"/>
      <selection activeCell="A21" sqref="A21"/>
      <selection pane="topRight" activeCell="C38" sqref="C38"/>
    </sheetView>
  </sheetViews>
  <sheetFormatPr defaultRowHeight="12.75" x14ac:dyDescent="0.2"/>
  <cols>
    <col min="1" max="1" width="4.7109375" customWidth="1"/>
    <col min="2" max="2" width="14.7109375" customWidth="1"/>
    <col min="3" max="3" width="93.28515625" customWidth="1"/>
    <col min="4" max="4" width="20.140625" customWidth="1"/>
    <col min="5" max="5" width="10.7109375" style="10" customWidth="1"/>
    <col min="6" max="6" width="23.28515625" customWidth="1"/>
    <col min="7" max="7" width="21.85546875" style="24" customWidth="1"/>
    <col min="8" max="10" width="10.85546875" style="25" customWidth="1"/>
    <col min="11" max="11" width="14.7109375" style="53" customWidth="1"/>
    <col min="12" max="12" width="14.7109375" style="54" customWidth="1"/>
    <col min="13" max="13" width="9.7109375" style="10" customWidth="1"/>
    <col min="14" max="14" width="14.7109375" style="58" customWidth="1"/>
    <col min="15" max="16" width="14.7109375" customWidth="1"/>
  </cols>
  <sheetData>
    <row r="1" spans="2:19" ht="12.75" customHeight="1" x14ac:dyDescent="0.2">
      <c r="J1" s="27"/>
      <c r="K1" s="47"/>
      <c r="L1" s="48"/>
      <c r="M1" s="43"/>
      <c r="N1" s="55"/>
      <c r="O1" s="18"/>
      <c r="P1" s="18"/>
      <c r="Q1" s="18"/>
      <c r="R1" s="18"/>
      <c r="S1" s="18"/>
    </row>
    <row r="2" spans="2:19" ht="12.75" customHeight="1" x14ac:dyDescent="0.2">
      <c r="J2" s="27"/>
      <c r="K2" s="47"/>
      <c r="L2" s="48"/>
      <c r="M2" s="43"/>
      <c r="N2" s="55"/>
      <c r="O2" s="18"/>
      <c r="P2" s="18"/>
      <c r="Q2" s="18"/>
      <c r="R2" s="18"/>
      <c r="S2" s="18"/>
    </row>
    <row r="3" spans="2:19" ht="12.75" customHeight="1" x14ac:dyDescent="0.2">
      <c r="J3" s="27"/>
      <c r="K3" s="47"/>
      <c r="L3" s="48"/>
      <c r="M3" s="43"/>
      <c r="N3" s="55"/>
      <c r="O3" s="18"/>
      <c r="P3" s="18"/>
      <c r="Q3" s="18"/>
      <c r="R3" s="18"/>
      <c r="S3" s="18"/>
    </row>
    <row r="4" spans="2:19" ht="12.75" customHeight="1" x14ac:dyDescent="0.2">
      <c r="J4" s="27"/>
      <c r="K4" s="47"/>
      <c r="L4" s="48"/>
      <c r="M4" s="43"/>
      <c r="N4" s="55"/>
      <c r="O4" s="18"/>
      <c r="P4" s="18"/>
      <c r="Q4" s="18"/>
      <c r="R4" s="18"/>
      <c r="S4" s="18"/>
    </row>
    <row r="5" spans="2:19" ht="12.75" customHeight="1" x14ac:dyDescent="0.2">
      <c r="I5" s="27"/>
      <c r="J5" s="27"/>
      <c r="K5" s="47"/>
      <c r="L5" s="48"/>
      <c r="M5" s="43"/>
      <c r="N5" s="55"/>
      <c r="O5" s="18"/>
      <c r="P5" s="18"/>
      <c r="Q5" s="18"/>
      <c r="R5" s="18"/>
      <c r="S5" s="18"/>
    </row>
    <row r="6" spans="2:19" s="16" customFormat="1" ht="33.75" customHeight="1" x14ac:dyDescent="0.2">
      <c r="B6" s="100" t="s">
        <v>21</v>
      </c>
      <c r="C6" s="100"/>
      <c r="D6" s="100"/>
      <c r="E6" s="100"/>
      <c r="F6" s="100"/>
      <c r="G6" s="100"/>
      <c r="H6" s="28"/>
      <c r="I6" s="39"/>
      <c r="J6" s="28"/>
      <c r="K6" s="49"/>
      <c r="L6" s="50"/>
      <c r="M6" s="44"/>
      <c r="N6" s="56"/>
      <c r="O6" s="45"/>
      <c r="P6" s="45"/>
      <c r="Q6" s="45"/>
      <c r="R6" s="45"/>
      <c r="S6" s="45"/>
    </row>
    <row r="7" spans="2:19" ht="12.75" customHeight="1" x14ac:dyDescent="0.2">
      <c r="C7" s="101" t="s">
        <v>676</v>
      </c>
      <c r="D7" s="101"/>
      <c r="E7" s="101"/>
      <c r="F7" s="101"/>
      <c r="G7" s="101"/>
      <c r="H7" s="29"/>
      <c r="I7" s="40"/>
      <c r="J7" s="26"/>
      <c r="K7" s="47"/>
      <c r="L7" s="48"/>
      <c r="M7" s="43"/>
      <c r="N7" s="55"/>
      <c r="O7" s="18"/>
      <c r="P7" s="18"/>
      <c r="Q7" s="18"/>
      <c r="R7" s="18"/>
      <c r="S7" s="18"/>
    </row>
    <row r="8" spans="2:19" ht="12.75" customHeight="1" x14ac:dyDescent="0.2">
      <c r="D8" s="103" t="s">
        <v>23</v>
      </c>
      <c r="E8" s="104"/>
      <c r="F8" s="104"/>
      <c r="G8" s="104"/>
      <c r="H8" s="26"/>
      <c r="I8" s="27"/>
      <c r="J8" s="26"/>
      <c r="K8" s="47"/>
      <c r="L8" s="48"/>
      <c r="M8" s="43"/>
      <c r="N8" s="55"/>
      <c r="O8" s="18"/>
      <c r="P8" s="18"/>
      <c r="Q8" s="18"/>
      <c r="R8" s="18"/>
      <c r="S8" s="18"/>
    </row>
    <row r="9" spans="2:19" ht="12.75" customHeight="1" x14ac:dyDescent="0.2">
      <c r="D9" s="17"/>
      <c r="E9" s="12"/>
      <c r="F9" s="12"/>
      <c r="G9" s="30"/>
      <c r="H9" s="26"/>
      <c r="I9" s="27"/>
      <c r="J9" s="26"/>
      <c r="K9" s="47"/>
      <c r="L9" s="48"/>
      <c r="M9" s="43"/>
      <c r="N9" s="55"/>
      <c r="O9" s="18"/>
      <c r="P9" s="18"/>
      <c r="Q9" s="18"/>
      <c r="R9" s="18"/>
      <c r="S9" s="18"/>
    </row>
    <row r="10" spans="2:19" ht="12.75" customHeight="1" x14ac:dyDescent="0.2">
      <c r="C10" s="102" t="s">
        <v>677</v>
      </c>
      <c r="D10" s="102"/>
      <c r="E10" s="102"/>
      <c r="F10" s="102"/>
      <c r="G10" s="31"/>
      <c r="H10" s="31"/>
      <c r="I10" s="41"/>
      <c r="J10" s="32"/>
      <c r="K10" s="47"/>
      <c r="L10" s="48"/>
      <c r="M10" s="43"/>
      <c r="N10" s="55"/>
      <c r="O10" s="18"/>
      <c r="P10" s="18"/>
      <c r="Q10" s="18"/>
      <c r="R10" s="18"/>
      <c r="S10" s="18"/>
    </row>
    <row r="11" spans="2:19" ht="12.75" customHeight="1" x14ac:dyDescent="0.2">
      <c r="C11" s="102"/>
      <c r="D11" s="102"/>
      <c r="E11" s="102"/>
      <c r="F11" s="102"/>
      <c r="G11" s="31"/>
      <c r="H11" s="31"/>
      <c r="I11" s="41"/>
      <c r="J11" s="32"/>
      <c r="K11" s="47"/>
      <c r="L11" s="48"/>
      <c r="M11" s="43"/>
      <c r="N11" s="55"/>
      <c r="O11" s="18"/>
      <c r="P11" s="18"/>
      <c r="Q11" s="18"/>
      <c r="R11" s="18"/>
      <c r="S11" s="18"/>
    </row>
    <row r="12" spans="2:19" ht="12.75" customHeight="1" thickBot="1" x14ac:dyDescent="0.25">
      <c r="I12" s="27"/>
      <c r="J12" s="27"/>
      <c r="K12" s="47"/>
      <c r="L12" s="48"/>
      <c r="M12" s="43"/>
      <c r="N12" s="55"/>
      <c r="O12" s="18"/>
      <c r="P12" s="18"/>
      <c r="Q12" s="18"/>
      <c r="R12" s="18"/>
      <c r="S12" s="18"/>
    </row>
    <row r="13" spans="2:19" ht="26.25" customHeight="1" thickBot="1" x14ac:dyDescent="0.25">
      <c r="B13" s="87" t="s">
        <v>13</v>
      </c>
      <c r="C13" s="93" t="s">
        <v>14</v>
      </c>
      <c r="D13" s="87" t="s">
        <v>15</v>
      </c>
      <c r="E13" s="88" t="s">
        <v>16</v>
      </c>
      <c r="F13" s="89" t="s">
        <v>678</v>
      </c>
      <c r="G13" s="90" t="s">
        <v>17</v>
      </c>
      <c r="H13" s="33"/>
      <c r="I13" s="27"/>
      <c r="J13" s="26"/>
      <c r="K13" s="47"/>
      <c r="L13" s="48"/>
      <c r="M13" s="43"/>
      <c r="N13" s="55"/>
      <c r="O13" s="18"/>
      <c r="P13" s="18"/>
      <c r="Q13" s="18"/>
      <c r="R13" s="18"/>
      <c r="S13" s="18"/>
    </row>
    <row r="14" spans="2:19" ht="18" customHeight="1" x14ac:dyDescent="0.2">
      <c r="B14" s="91">
        <v>1</v>
      </c>
      <c r="C14" s="94" t="s">
        <v>22</v>
      </c>
      <c r="D14" s="92" t="s">
        <v>18</v>
      </c>
      <c r="E14" s="92">
        <f>O23</f>
        <v>0</v>
      </c>
      <c r="F14" s="95">
        <v>0</v>
      </c>
      <c r="G14" s="96">
        <f>P23</f>
        <v>0</v>
      </c>
      <c r="H14" s="34"/>
      <c r="I14" s="27"/>
      <c r="J14" s="26"/>
      <c r="K14" s="47"/>
      <c r="L14" s="48"/>
      <c r="M14" s="43"/>
      <c r="N14" s="55"/>
      <c r="O14" s="18"/>
      <c r="P14" s="18"/>
      <c r="Q14" s="18"/>
      <c r="R14" s="18"/>
      <c r="S14" s="18"/>
    </row>
    <row r="15" spans="2:19" ht="12.75" customHeight="1" x14ac:dyDescent="0.2">
      <c r="G15" s="42"/>
      <c r="I15" s="27"/>
      <c r="J15" s="27"/>
      <c r="K15" s="47"/>
      <c r="L15" s="48"/>
      <c r="M15" s="43"/>
      <c r="N15" s="55"/>
      <c r="O15" s="18"/>
      <c r="P15" s="18"/>
      <c r="Q15" s="18"/>
      <c r="R15" s="18"/>
      <c r="S15" s="18"/>
    </row>
    <row r="16" spans="2:19" ht="12.75" customHeight="1" x14ac:dyDescent="0.2">
      <c r="I16" s="27"/>
      <c r="J16" s="27"/>
      <c r="K16" s="47"/>
      <c r="L16" s="48"/>
      <c r="M16" s="43"/>
      <c r="N16" s="55"/>
      <c r="O16" s="18"/>
      <c r="P16" s="18"/>
      <c r="Q16" s="18"/>
      <c r="R16" s="18"/>
      <c r="S16" s="18"/>
    </row>
    <row r="17" spans="2:19" ht="12.75" customHeight="1" x14ac:dyDescent="0.2">
      <c r="B17" s="14" t="s">
        <v>746</v>
      </c>
      <c r="E17"/>
      <c r="H17" s="24"/>
      <c r="I17" s="27"/>
      <c r="J17" s="26"/>
      <c r="K17" s="47"/>
      <c r="L17" s="48"/>
      <c r="M17" s="43"/>
      <c r="N17" s="55"/>
      <c r="O17" s="18"/>
      <c r="P17" s="18"/>
      <c r="Q17" s="18"/>
      <c r="R17" s="18"/>
      <c r="S17" s="18"/>
    </row>
    <row r="18" spans="2:19" ht="12.75" customHeight="1" x14ac:dyDescent="0.2">
      <c r="B18" s="14" t="s">
        <v>19</v>
      </c>
      <c r="E18"/>
      <c r="H18" s="24"/>
      <c r="I18" s="27"/>
      <c r="J18" s="26"/>
      <c r="K18" s="47"/>
      <c r="L18" s="48"/>
      <c r="M18" s="43"/>
      <c r="N18" s="55"/>
      <c r="O18" s="18"/>
      <c r="P18" s="18"/>
      <c r="Q18" s="18"/>
      <c r="R18" s="18"/>
      <c r="S18" s="18"/>
    </row>
    <row r="19" spans="2:19" s="13" customFormat="1" x14ac:dyDescent="0.2">
      <c r="B19" s="15" t="s">
        <v>20</v>
      </c>
      <c r="G19" s="35"/>
      <c r="H19" s="35"/>
      <c r="I19" s="40"/>
      <c r="J19" s="36"/>
      <c r="K19" s="51"/>
      <c r="L19" s="52"/>
      <c r="M19" s="46"/>
      <c r="N19" s="57"/>
      <c r="O19" s="19"/>
      <c r="P19" s="19"/>
      <c r="Q19" s="19"/>
      <c r="R19" s="19"/>
      <c r="S19" s="19"/>
    </row>
    <row r="20" spans="2:19" x14ac:dyDescent="0.2">
      <c r="J20" s="27"/>
      <c r="K20" s="47"/>
      <c r="L20" s="48"/>
      <c r="M20" s="43"/>
      <c r="N20" s="55"/>
      <c r="O20" s="18"/>
      <c r="P20" s="18"/>
      <c r="Q20" s="18"/>
      <c r="R20" s="18"/>
      <c r="S20" s="18"/>
    </row>
    <row r="21" spans="2:19" ht="13.5" thickBot="1" x14ac:dyDescent="0.25"/>
    <row r="22" spans="2:19" s="21" customFormat="1" ht="39" customHeight="1" x14ac:dyDescent="0.2">
      <c r="B22" s="107" t="s">
        <v>0</v>
      </c>
      <c r="C22" s="109" t="s">
        <v>1</v>
      </c>
      <c r="D22" s="105" t="s">
        <v>2</v>
      </c>
      <c r="E22" s="105" t="s">
        <v>3</v>
      </c>
      <c r="F22" s="105" t="s">
        <v>4</v>
      </c>
      <c r="G22" s="111" t="s">
        <v>60</v>
      </c>
      <c r="H22" s="113" t="s">
        <v>195</v>
      </c>
      <c r="I22" s="113" t="s">
        <v>196</v>
      </c>
      <c r="J22" s="114" t="s">
        <v>197</v>
      </c>
      <c r="K22" s="2" t="s">
        <v>5</v>
      </c>
      <c r="L22" s="3" t="s">
        <v>6</v>
      </c>
      <c r="M22" s="98" t="s">
        <v>7</v>
      </c>
      <c r="N22" s="98" t="s">
        <v>8</v>
      </c>
      <c r="O22" s="4" t="s">
        <v>9</v>
      </c>
      <c r="P22" s="5" t="s">
        <v>10</v>
      </c>
    </row>
    <row r="23" spans="2:19" s="22" customFormat="1" ht="12.75" customHeight="1" thickBot="1" x14ac:dyDescent="0.25">
      <c r="B23" s="108"/>
      <c r="C23" s="110"/>
      <c r="D23" s="106"/>
      <c r="E23" s="106"/>
      <c r="F23" s="106"/>
      <c r="G23" s="112"/>
      <c r="H23" s="112"/>
      <c r="I23" s="112"/>
      <c r="J23" s="115"/>
      <c r="K23" s="6" t="s">
        <v>11</v>
      </c>
      <c r="L23" s="7">
        <f>F14</f>
        <v>0</v>
      </c>
      <c r="M23" s="99"/>
      <c r="N23" s="99"/>
      <c r="O23" s="8">
        <f>M231</f>
        <v>0</v>
      </c>
      <c r="P23" s="97">
        <f>N231</f>
        <v>0</v>
      </c>
    </row>
    <row r="24" spans="2:19" s="22" customFormat="1" x14ac:dyDescent="0.2">
      <c r="B24" s="62" t="s">
        <v>559</v>
      </c>
      <c r="C24" s="72" t="s">
        <v>560</v>
      </c>
      <c r="D24" s="9" t="s">
        <v>12</v>
      </c>
      <c r="E24" s="11" t="s">
        <v>679</v>
      </c>
      <c r="F24" s="9" t="s">
        <v>707</v>
      </c>
      <c r="G24" s="9" t="s">
        <v>724</v>
      </c>
      <c r="H24" s="11" t="s">
        <v>726</v>
      </c>
      <c r="I24" s="11" t="s">
        <v>727</v>
      </c>
      <c r="J24" s="11" t="s">
        <v>85</v>
      </c>
      <c r="K24" s="65">
        <v>44556</v>
      </c>
      <c r="L24" s="65">
        <f t="shared" ref="L24:L69" si="0">K24-K24*$L$23</f>
        <v>44556</v>
      </c>
      <c r="M24" s="23"/>
      <c r="N24" s="54">
        <f t="shared" ref="N24:N77" si="1">L24*M24</f>
        <v>0</v>
      </c>
    </row>
    <row r="25" spans="2:19" s="22" customFormat="1" x14ac:dyDescent="0.2">
      <c r="B25" s="62" t="s">
        <v>561</v>
      </c>
      <c r="C25" s="72" t="s">
        <v>562</v>
      </c>
      <c r="D25" s="9" t="s">
        <v>12</v>
      </c>
      <c r="E25" s="11" t="s">
        <v>679</v>
      </c>
      <c r="F25" s="9" t="s">
        <v>708</v>
      </c>
      <c r="G25" s="9" t="s">
        <v>724</v>
      </c>
      <c r="H25" s="38" t="s">
        <v>728</v>
      </c>
      <c r="I25" s="11" t="s">
        <v>729</v>
      </c>
      <c r="J25" s="11" t="s">
        <v>85</v>
      </c>
      <c r="K25" s="65">
        <v>53104.799999999996</v>
      </c>
      <c r="L25" s="65">
        <f t="shared" si="0"/>
        <v>53104.799999999996</v>
      </c>
      <c r="M25" s="23"/>
      <c r="N25" s="54">
        <f t="shared" si="1"/>
        <v>0</v>
      </c>
    </row>
    <row r="26" spans="2:19" s="22" customFormat="1" x14ac:dyDescent="0.2">
      <c r="B26" s="62" t="s">
        <v>563</v>
      </c>
      <c r="C26" s="72" t="s">
        <v>564</v>
      </c>
      <c r="D26" s="9" t="s">
        <v>12</v>
      </c>
      <c r="E26" s="11" t="s">
        <v>679</v>
      </c>
      <c r="F26" s="9" t="s">
        <v>709</v>
      </c>
      <c r="G26" s="9" t="s">
        <v>724</v>
      </c>
      <c r="H26" s="73" t="s">
        <v>730</v>
      </c>
      <c r="I26" s="11" t="s">
        <v>731</v>
      </c>
      <c r="J26" s="11" t="s">
        <v>85</v>
      </c>
      <c r="K26" s="65">
        <v>54838.799999999996</v>
      </c>
      <c r="L26" s="65">
        <f t="shared" si="0"/>
        <v>54838.799999999996</v>
      </c>
      <c r="M26" s="23"/>
      <c r="N26" s="54">
        <f t="shared" si="1"/>
        <v>0</v>
      </c>
    </row>
    <row r="27" spans="2:19" s="22" customFormat="1" x14ac:dyDescent="0.2">
      <c r="B27" s="62" t="s">
        <v>565</v>
      </c>
      <c r="C27" s="72" t="s">
        <v>566</v>
      </c>
      <c r="D27" s="9" t="s">
        <v>12</v>
      </c>
      <c r="E27" s="11" t="s">
        <v>679</v>
      </c>
      <c r="F27" s="9" t="s">
        <v>710</v>
      </c>
      <c r="G27" s="9" t="s">
        <v>724</v>
      </c>
      <c r="H27" s="11" t="s">
        <v>320</v>
      </c>
      <c r="I27" s="11" t="s">
        <v>732</v>
      </c>
      <c r="J27" s="11" t="s">
        <v>85</v>
      </c>
      <c r="K27" s="65">
        <v>61900.799999999996</v>
      </c>
      <c r="L27" s="65">
        <f t="shared" si="0"/>
        <v>61900.799999999996</v>
      </c>
      <c r="M27" s="23"/>
      <c r="N27" s="54">
        <f t="shared" si="1"/>
        <v>0</v>
      </c>
    </row>
    <row r="28" spans="2:19" s="22" customFormat="1" x14ac:dyDescent="0.2">
      <c r="B28" s="62" t="s">
        <v>567</v>
      </c>
      <c r="C28" s="72" t="s">
        <v>568</v>
      </c>
      <c r="D28" s="9" t="s">
        <v>12</v>
      </c>
      <c r="E28" s="11" t="s">
        <v>679</v>
      </c>
      <c r="F28" s="9" t="s">
        <v>711</v>
      </c>
      <c r="G28" s="9" t="s">
        <v>724</v>
      </c>
      <c r="H28" s="76" t="s">
        <v>733</v>
      </c>
      <c r="I28" s="11" t="s">
        <v>734</v>
      </c>
      <c r="J28" s="11" t="s">
        <v>85</v>
      </c>
      <c r="K28" s="65">
        <v>72153.599999999991</v>
      </c>
      <c r="L28" s="65">
        <f t="shared" si="0"/>
        <v>72153.599999999991</v>
      </c>
      <c r="M28" s="23"/>
      <c r="N28" s="54">
        <f t="shared" si="1"/>
        <v>0</v>
      </c>
    </row>
    <row r="29" spans="2:19" s="22" customFormat="1" x14ac:dyDescent="0.2">
      <c r="B29" s="62" t="s">
        <v>569</v>
      </c>
      <c r="C29" s="72" t="s">
        <v>570</v>
      </c>
      <c r="D29" s="9" t="s">
        <v>12</v>
      </c>
      <c r="E29" s="11" t="s">
        <v>679</v>
      </c>
      <c r="F29" s="9" t="s">
        <v>712</v>
      </c>
      <c r="G29" s="9" t="s">
        <v>724</v>
      </c>
      <c r="H29" s="11" t="s">
        <v>321</v>
      </c>
      <c r="I29" s="11" t="s">
        <v>178</v>
      </c>
      <c r="J29" s="11" t="s">
        <v>85</v>
      </c>
      <c r="K29" s="65">
        <v>90753.599999999991</v>
      </c>
      <c r="L29" s="65">
        <f t="shared" si="0"/>
        <v>90753.599999999991</v>
      </c>
      <c r="M29" s="23"/>
      <c r="N29" s="54">
        <f t="shared" si="1"/>
        <v>0</v>
      </c>
    </row>
    <row r="30" spans="2:19" s="22" customFormat="1" x14ac:dyDescent="0.2">
      <c r="B30" s="62" t="s">
        <v>571</v>
      </c>
      <c r="C30" s="72" t="s">
        <v>572</v>
      </c>
      <c r="D30" s="9" t="s">
        <v>12</v>
      </c>
      <c r="E30" s="11" t="s">
        <v>679</v>
      </c>
      <c r="F30" s="9" t="s">
        <v>713</v>
      </c>
      <c r="G30" s="9" t="s">
        <v>724</v>
      </c>
      <c r="H30" s="11" t="s">
        <v>322</v>
      </c>
      <c r="I30" s="11" t="s">
        <v>735</v>
      </c>
      <c r="J30" s="11" t="s">
        <v>85</v>
      </c>
      <c r="K30" s="65">
        <v>98450.4</v>
      </c>
      <c r="L30" s="65">
        <f t="shared" si="0"/>
        <v>98450.4</v>
      </c>
      <c r="M30" s="23"/>
      <c r="N30" s="54">
        <f t="shared" si="1"/>
        <v>0</v>
      </c>
    </row>
    <row r="31" spans="2:19" s="22" customFormat="1" x14ac:dyDescent="0.2">
      <c r="B31" s="62" t="s">
        <v>573</v>
      </c>
      <c r="C31" s="72" t="s">
        <v>574</v>
      </c>
      <c r="D31" s="9" t="s">
        <v>12</v>
      </c>
      <c r="E31" s="11" t="s">
        <v>679</v>
      </c>
      <c r="F31" s="9" t="s">
        <v>714</v>
      </c>
      <c r="G31" s="9" t="s">
        <v>724</v>
      </c>
      <c r="H31" s="11" t="s">
        <v>323</v>
      </c>
      <c r="I31" s="11" t="s">
        <v>736</v>
      </c>
      <c r="J31" s="11" t="s">
        <v>85</v>
      </c>
      <c r="K31" s="65">
        <v>127348.79999999999</v>
      </c>
      <c r="L31" s="65">
        <f t="shared" si="0"/>
        <v>127348.79999999999</v>
      </c>
      <c r="M31" s="23"/>
      <c r="N31" s="54">
        <f t="shared" si="1"/>
        <v>0</v>
      </c>
    </row>
    <row r="32" spans="2:19" s="22" customFormat="1" x14ac:dyDescent="0.2">
      <c r="B32" s="62" t="s">
        <v>575</v>
      </c>
      <c r="C32" s="72" t="s">
        <v>576</v>
      </c>
      <c r="D32" s="9" t="s">
        <v>12</v>
      </c>
      <c r="E32" s="11" t="s">
        <v>679</v>
      </c>
      <c r="F32" s="9" t="s">
        <v>715</v>
      </c>
      <c r="G32" s="9" t="s">
        <v>724</v>
      </c>
      <c r="H32" s="11" t="s">
        <v>324</v>
      </c>
      <c r="I32" s="11" t="s">
        <v>737</v>
      </c>
      <c r="J32" s="11" t="s">
        <v>85</v>
      </c>
      <c r="K32" s="65">
        <v>143192.4</v>
      </c>
      <c r="L32" s="65">
        <f t="shared" si="0"/>
        <v>143192.4</v>
      </c>
      <c r="M32" s="23"/>
      <c r="N32" s="54">
        <f t="shared" si="1"/>
        <v>0</v>
      </c>
    </row>
    <row r="33" spans="2:14" s="22" customFormat="1" x14ac:dyDescent="0.2">
      <c r="B33" s="62" t="s">
        <v>577</v>
      </c>
      <c r="C33" s="72" t="s">
        <v>578</v>
      </c>
      <c r="D33" s="9" t="s">
        <v>12</v>
      </c>
      <c r="E33" s="11" t="s">
        <v>679</v>
      </c>
      <c r="F33" s="9" t="s">
        <v>716</v>
      </c>
      <c r="G33" s="9" t="s">
        <v>724</v>
      </c>
      <c r="H33" s="11" t="s">
        <v>325</v>
      </c>
      <c r="I33" s="11" t="s">
        <v>738</v>
      </c>
      <c r="J33" s="11" t="s">
        <v>85</v>
      </c>
      <c r="K33" s="65">
        <v>195414</v>
      </c>
      <c r="L33" s="65">
        <f t="shared" si="0"/>
        <v>195414</v>
      </c>
      <c r="M33" s="23"/>
      <c r="N33" s="54">
        <f t="shared" si="1"/>
        <v>0</v>
      </c>
    </row>
    <row r="34" spans="2:14" s="22" customFormat="1" x14ac:dyDescent="0.2">
      <c r="B34" s="62" t="s">
        <v>579</v>
      </c>
      <c r="C34" s="72" t="s">
        <v>580</v>
      </c>
      <c r="D34" s="9" t="s">
        <v>12</v>
      </c>
      <c r="E34" s="11" t="s">
        <v>679</v>
      </c>
      <c r="F34" s="9" t="s">
        <v>717</v>
      </c>
      <c r="G34" s="9" t="s">
        <v>724</v>
      </c>
      <c r="H34" s="11" t="s">
        <v>326</v>
      </c>
      <c r="I34" s="11" t="s">
        <v>739</v>
      </c>
      <c r="J34" s="11" t="s">
        <v>85</v>
      </c>
      <c r="K34" s="65">
        <v>265816.8</v>
      </c>
      <c r="L34" s="65">
        <f t="shared" si="0"/>
        <v>265816.8</v>
      </c>
      <c r="M34" s="23"/>
      <c r="N34" s="54">
        <f t="shared" si="1"/>
        <v>0</v>
      </c>
    </row>
    <row r="35" spans="2:14" s="22" customFormat="1" x14ac:dyDescent="0.2">
      <c r="B35" s="62" t="s">
        <v>581</v>
      </c>
      <c r="C35" s="72" t="s">
        <v>582</v>
      </c>
      <c r="D35" s="9" t="s">
        <v>12</v>
      </c>
      <c r="E35" s="11" t="s">
        <v>679</v>
      </c>
      <c r="F35" s="9" t="s">
        <v>718</v>
      </c>
      <c r="G35" s="9" t="s">
        <v>724</v>
      </c>
      <c r="H35" s="11" t="s">
        <v>327</v>
      </c>
      <c r="I35" s="11" t="s">
        <v>740</v>
      </c>
      <c r="J35" s="11" t="s">
        <v>85</v>
      </c>
      <c r="K35" s="65">
        <v>299826</v>
      </c>
      <c r="L35" s="65">
        <f t="shared" si="0"/>
        <v>299826</v>
      </c>
      <c r="M35" s="23"/>
      <c r="N35" s="54">
        <f t="shared" si="1"/>
        <v>0</v>
      </c>
    </row>
    <row r="36" spans="2:14" s="22" customFormat="1" x14ac:dyDescent="0.2">
      <c r="B36" s="62" t="s">
        <v>583</v>
      </c>
      <c r="C36" s="72" t="s">
        <v>584</v>
      </c>
      <c r="D36" s="9" t="s">
        <v>12</v>
      </c>
      <c r="E36" s="11" t="s">
        <v>679</v>
      </c>
      <c r="F36" s="9" t="s">
        <v>719</v>
      </c>
      <c r="G36" s="9" t="s">
        <v>724</v>
      </c>
      <c r="H36" s="11" t="s">
        <v>328</v>
      </c>
      <c r="I36" s="11" t="s">
        <v>741</v>
      </c>
      <c r="J36" s="11" t="s">
        <v>85</v>
      </c>
      <c r="K36" s="65">
        <v>345357.6</v>
      </c>
      <c r="L36" s="65">
        <f t="shared" si="0"/>
        <v>345357.6</v>
      </c>
      <c r="M36" s="23"/>
      <c r="N36" s="54">
        <f t="shared" si="1"/>
        <v>0</v>
      </c>
    </row>
    <row r="37" spans="2:14" s="22" customFormat="1" x14ac:dyDescent="0.2">
      <c r="B37" s="62" t="s">
        <v>585</v>
      </c>
      <c r="C37" s="72" t="s">
        <v>586</v>
      </c>
      <c r="D37" s="9" t="s">
        <v>12</v>
      </c>
      <c r="E37" s="11" t="s">
        <v>679</v>
      </c>
      <c r="F37" s="9" t="s">
        <v>720</v>
      </c>
      <c r="G37" s="9" t="s">
        <v>724</v>
      </c>
      <c r="H37" s="11" t="s">
        <v>329</v>
      </c>
      <c r="I37" s="11" t="s">
        <v>742</v>
      </c>
      <c r="J37" s="11" t="s">
        <v>85</v>
      </c>
      <c r="K37" s="65">
        <v>396681.6</v>
      </c>
      <c r="L37" s="65">
        <f t="shared" si="0"/>
        <v>396681.6</v>
      </c>
      <c r="M37" s="23"/>
      <c r="N37" s="54">
        <f t="shared" si="1"/>
        <v>0</v>
      </c>
    </row>
    <row r="38" spans="2:14" s="22" customFormat="1" x14ac:dyDescent="0.2">
      <c r="B38" s="62" t="s">
        <v>671</v>
      </c>
      <c r="C38" s="72" t="s">
        <v>672</v>
      </c>
      <c r="D38" s="9" t="s">
        <v>12</v>
      </c>
      <c r="E38" s="11" t="s">
        <v>679</v>
      </c>
      <c r="F38" s="9" t="s">
        <v>721</v>
      </c>
      <c r="G38" s="9" t="s">
        <v>725</v>
      </c>
      <c r="H38" s="11">
        <v>1.5</v>
      </c>
      <c r="I38" s="11" t="s">
        <v>743</v>
      </c>
      <c r="J38" s="11" t="s">
        <v>85</v>
      </c>
      <c r="K38" s="65">
        <v>538881.6</v>
      </c>
      <c r="L38" s="65">
        <f t="shared" si="0"/>
        <v>538881.6</v>
      </c>
      <c r="M38" s="23"/>
      <c r="N38" s="54">
        <f t="shared" si="1"/>
        <v>0</v>
      </c>
    </row>
    <row r="39" spans="2:14" s="22" customFormat="1" x14ac:dyDescent="0.2">
      <c r="B39" s="62" t="s">
        <v>587</v>
      </c>
      <c r="C39" s="72" t="s">
        <v>588</v>
      </c>
      <c r="D39" s="9" t="s">
        <v>12</v>
      </c>
      <c r="E39" s="11" t="s">
        <v>679</v>
      </c>
      <c r="F39" s="9" t="s">
        <v>722</v>
      </c>
      <c r="G39" s="9" t="s">
        <v>725</v>
      </c>
      <c r="H39" s="11">
        <v>2.2000000000000002</v>
      </c>
      <c r="I39" s="11" t="s">
        <v>744</v>
      </c>
      <c r="J39" s="11" t="s">
        <v>85</v>
      </c>
      <c r="K39" s="65">
        <v>28604.399999999998</v>
      </c>
      <c r="L39" s="65">
        <f t="shared" si="0"/>
        <v>28604.399999999998</v>
      </c>
      <c r="M39" s="23"/>
      <c r="N39" s="54">
        <f t="shared" si="1"/>
        <v>0</v>
      </c>
    </row>
    <row r="40" spans="2:14" s="22" customFormat="1" x14ac:dyDescent="0.2">
      <c r="B40" s="62" t="s">
        <v>589</v>
      </c>
      <c r="C40" s="72" t="s">
        <v>590</v>
      </c>
      <c r="D40" s="9" t="s">
        <v>12</v>
      </c>
      <c r="E40" s="11" t="s">
        <v>679</v>
      </c>
      <c r="F40" s="9" t="s">
        <v>723</v>
      </c>
      <c r="G40" s="9" t="s">
        <v>725</v>
      </c>
      <c r="H40" s="11">
        <v>3.7</v>
      </c>
      <c r="I40" s="11" t="s">
        <v>745</v>
      </c>
      <c r="J40" s="11" t="s">
        <v>85</v>
      </c>
      <c r="K40" s="65">
        <v>29347.200000000001</v>
      </c>
      <c r="L40" s="65">
        <f t="shared" si="0"/>
        <v>29347.200000000001</v>
      </c>
      <c r="M40" s="23"/>
      <c r="N40" s="54">
        <f t="shared" si="1"/>
        <v>0</v>
      </c>
    </row>
    <row r="41" spans="2:14" s="22" customFormat="1" x14ac:dyDescent="0.2">
      <c r="B41" s="62" t="s">
        <v>98</v>
      </c>
      <c r="C41" s="72" t="s">
        <v>99</v>
      </c>
      <c r="D41" s="9" t="s">
        <v>12</v>
      </c>
      <c r="E41" s="11" t="s">
        <v>122</v>
      </c>
      <c r="F41" s="9" t="s">
        <v>123</v>
      </c>
      <c r="G41" s="9" t="s">
        <v>62</v>
      </c>
      <c r="H41" s="11">
        <v>3.7</v>
      </c>
      <c r="I41" s="11">
        <v>15</v>
      </c>
      <c r="J41" s="11" t="s">
        <v>85</v>
      </c>
      <c r="K41" s="65">
        <v>19977.599999999999</v>
      </c>
      <c r="L41" s="65">
        <f t="shared" si="0"/>
        <v>19977.599999999999</v>
      </c>
      <c r="M41" s="23"/>
      <c r="N41" s="54">
        <f t="shared" si="1"/>
        <v>0</v>
      </c>
    </row>
    <row r="42" spans="2:14" s="22" customFormat="1" x14ac:dyDescent="0.2">
      <c r="B42" s="62" t="s">
        <v>100</v>
      </c>
      <c r="C42" s="72" t="s">
        <v>101</v>
      </c>
      <c r="D42" s="9" t="s">
        <v>12</v>
      </c>
      <c r="E42" s="11" t="s">
        <v>122</v>
      </c>
      <c r="F42" s="9" t="s">
        <v>124</v>
      </c>
      <c r="G42" s="9" t="s">
        <v>62</v>
      </c>
      <c r="H42" s="11" t="s">
        <v>135</v>
      </c>
      <c r="I42" s="11" t="s">
        <v>172</v>
      </c>
      <c r="J42" s="11" t="s">
        <v>85</v>
      </c>
      <c r="K42" s="65">
        <v>16880.399999999998</v>
      </c>
      <c r="L42" s="65">
        <f t="shared" si="0"/>
        <v>16880.399999999998</v>
      </c>
      <c r="M42" s="23"/>
      <c r="N42" s="54">
        <f t="shared" si="1"/>
        <v>0</v>
      </c>
    </row>
    <row r="43" spans="2:14" s="22" customFormat="1" x14ac:dyDescent="0.2">
      <c r="B43" s="62" t="s">
        <v>102</v>
      </c>
      <c r="C43" s="72" t="s">
        <v>103</v>
      </c>
      <c r="D43" s="9" t="s">
        <v>12</v>
      </c>
      <c r="E43" s="11" t="s">
        <v>122</v>
      </c>
      <c r="F43" s="9" t="s">
        <v>125</v>
      </c>
      <c r="G43" s="9" t="s">
        <v>62</v>
      </c>
      <c r="H43" s="11" t="s">
        <v>65</v>
      </c>
      <c r="I43" s="38" t="s">
        <v>173</v>
      </c>
      <c r="J43" s="11" t="s">
        <v>85</v>
      </c>
      <c r="K43" s="65">
        <v>24314.399999999998</v>
      </c>
      <c r="L43" s="65">
        <f t="shared" si="0"/>
        <v>24314.399999999998</v>
      </c>
      <c r="M43" s="23"/>
      <c r="N43" s="54">
        <f t="shared" si="1"/>
        <v>0</v>
      </c>
    </row>
    <row r="44" spans="2:14" s="22" customFormat="1" x14ac:dyDescent="0.2">
      <c r="B44" s="62" t="s">
        <v>104</v>
      </c>
      <c r="C44" s="72" t="s">
        <v>105</v>
      </c>
      <c r="D44" s="9" t="s">
        <v>12</v>
      </c>
      <c r="E44" s="11" t="s">
        <v>122</v>
      </c>
      <c r="F44" s="9" t="s">
        <v>126</v>
      </c>
      <c r="G44" s="9" t="s">
        <v>62</v>
      </c>
      <c r="H44" s="38" t="s">
        <v>82</v>
      </c>
      <c r="I44" s="38" t="s">
        <v>174</v>
      </c>
      <c r="J44" s="11" t="s">
        <v>85</v>
      </c>
      <c r="K44" s="65">
        <v>26904</v>
      </c>
      <c r="L44" s="65">
        <f t="shared" si="0"/>
        <v>26904</v>
      </c>
      <c r="M44" s="23"/>
      <c r="N44" s="54">
        <f t="shared" si="1"/>
        <v>0</v>
      </c>
    </row>
    <row r="45" spans="2:14" s="22" customFormat="1" x14ac:dyDescent="0.2">
      <c r="B45" s="62" t="s">
        <v>106</v>
      </c>
      <c r="C45" s="72" t="s">
        <v>107</v>
      </c>
      <c r="D45" s="9" t="s">
        <v>12</v>
      </c>
      <c r="E45" s="11" t="s">
        <v>122</v>
      </c>
      <c r="F45" s="9" t="s">
        <v>127</v>
      </c>
      <c r="G45" s="9" t="s">
        <v>62</v>
      </c>
      <c r="H45" s="38" t="s">
        <v>83</v>
      </c>
      <c r="I45" s="11" t="s">
        <v>175</v>
      </c>
      <c r="J45" s="11" t="s">
        <v>85</v>
      </c>
      <c r="K45" s="65">
        <v>34690.799999999996</v>
      </c>
      <c r="L45" s="65">
        <f t="shared" si="0"/>
        <v>34690.799999999996</v>
      </c>
      <c r="M45" s="23"/>
      <c r="N45" s="54">
        <f t="shared" si="1"/>
        <v>0</v>
      </c>
    </row>
    <row r="46" spans="2:14" s="22" customFormat="1" x14ac:dyDescent="0.2">
      <c r="B46" s="62" t="s">
        <v>108</v>
      </c>
      <c r="C46" s="72" t="s">
        <v>109</v>
      </c>
      <c r="D46" s="9" t="s">
        <v>12</v>
      </c>
      <c r="E46" s="11" t="s">
        <v>122</v>
      </c>
      <c r="F46" s="9" t="s">
        <v>128</v>
      </c>
      <c r="G46" s="9" t="s">
        <v>62</v>
      </c>
      <c r="H46" s="11" t="s">
        <v>66</v>
      </c>
      <c r="I46" s="11" t="s">
        <v>176</v>
      </c>
      <c r="J46" s="11" t="s">
        <v>85</v>
      </c>
      <c r="K46" s="65">
        <v>41040</v>
      </c>
      <c r="L46" s="65">
        <f t="shared" si="0"/>
        <v>41040</v>
      </c>
      <c r="M46" s="23"/>
      <c r="N46" s="54">
        <f t="shared" si="1"/>
        <v>0</v>
      </c>
    </row>
    <row r="47" spans="2:14" s="22" customFormat="1" x14ac:dyDescent="0.2">
      <c r="B47" s="62" t="s">
        <v>110</v>
      </c>
      <c r="C47" s="72" t="s">
        <v>111</v>
      </c>
      <c r="D47" s="9" t="s">
        <v>12</v>
      </c>
      <c r="E47" s="11" t="s">
        <v>122</v>
      </c>
      <c r="F47" s="9" t="s">
        <v>129</v>
      </c>
      <c r="G47" s="9" t="s">
        <v>62</v>
      </c>
      <c r="H47" s="38" t="s">
        <v>84</v>
      </c>
      <c r="I47" s="11" t="s">
        <v>177</v>
      </c>
      <c r="J47" s="11" t="s">
        <v>85</v>
      </c>
      <c r="K47" s="65">
        <v>61792.799999999996</v>
      </c>
      <c r="L47" s="65">
        <f t="shared" si="0"/>
        <v>61792.799999999996</v>
      </c>
      <c r="M47" s="23"/>
      <c r="N47" s="54">
        <f t="shared" si="1"/>
        <v>0</v>
      </c>
    </row>
    <row r="48" spans="2:14" s="22" customFormat="1" x14ac:dyDescent="0.2">
      <c r="B48" s="62" t="s">
        <v>674</v>
      </c>
      <c r="C48" s="72" t="s">
        <v>675</v>
      </c>
      <c r="D48" s="9" t="s">
        <v>12</v>
      </c>
      <c r="E48" s="11" t="s">
        <v>122</v>
      </c>
      <c r="F48" s="9" t="s">
        <v>706</v>
      </c>
      <c r="G48" s="9" t="s">
        <v>62</v>
      </c>
      <c r="H48" s="38" t="s">
        <v>84</v>
      </c>
      <c r="I48" s="11" t="s">
        <v>177</v>
      </c>
      <c r="J48" s="11" t="s">
        <v>85</v>
      </c>
      <c r="K48" s="65">
        <v>64882.799999999996</v>
      </c>
      <c r="L48" s="65">
        <f t="shared" ref="L48" si="2">K48-K48*$L$23</f>
        <v>64882.799999999996</v>
      </c>
      <c r="M48" s="23"/>
      <c r="N48" s="54">
        <f t="shared" ref="N48" si="3">L48*M48</f>
        <v>0</v>
      </c>
    </row>
    <row r="49" spans="2:14" s="22" customFormat="1" x14ac:dyDescent="0.2">
      <c r="B49" s="62" t="s">
        <v>112</v>
      </c>
      <c r="C49" s="72" t="s">
        <v>113</v>
      </c>
      <c r="D49" s="9" t="s">
        <v>12</v>
      </c>
      <c r="E49" s="11" t="s">
        <v>122</v>
      </c>
      <c r="F49" s="9" t="s">
        <v>130</v>
      </c>
      <c r="G49" s="9" t="s">
        <v>62</v>
      </c>
      <c r="H49" s="11" t="s">
        <v>67</v>
      </c>
      <c r="I49" s="11" t="s">
        <v>178</v>
      </c>
      <c r="J49" s="11" t="s">
        <v>85</v>
      </c>
      <c r="K49" s="65">
        <v>66594</v>
      </c>
      <c r="L49" s="65">
        <f t="shared" si="0"/>
        <v>66594</v>
      </c>
      <c r="M49" s="23"/>
      <c r="N49" s="54">
        <f t="shared" si="1"/>
        <v>0</v>
      </c>
    </row>
    <row r="50" spans="2:14" s="22" customFormat="1" x14ac:dyDescent="0.2">
      <c r="B50" s="62" t="s">
        <v>544</v>
      </c>
      <c r="C50" s="72" t="s">
        <v>545</v>
      </c>
      <c r="D50" s="9" t="s">
        <v>12</v>
      </c>
      <c r="E50" s="11" t="s">
        <v>122</v>
      </c>
      <c r="F50" s="9" t="s">
        <v>705</v>
      </c>
      <c r="G50" s="9" t="s">
        <v>62</v>
      </c>
      <c r="H50" s="11" t="s">
        <v>67</v>
      </c>
      <c r="I50" s="11" t="s">
        <v>178</v>
      </c>
      <c r="J50" s="11" t="s">
        <v>85</v>
      </c>
      <c r="K50" s="65">
        <v>70344</v>
      </c>
      <c r="L50" s="65">
        <f t="shared" si="0"/>
        <v>70344</v>
      </c>
      <c r="M50" s="23"/>
      <c r="N50" s="54">
        <f t="shared" si="1"/>
        <v>0</v>
      </c>
    </row>
    <row r="51" spans="2:14" s="22" customFormat="1" x14ac:dyDescent="0.2">
      <c r="B51" s="62" t="s">
        <v>114</v>
      </c>
      <c r="C51" s="72" t="s">
        <v>115</v>
      </c>
      <c r="D51" s="9" t="s">
        <v>12</v>
      </c>
      <c r="E51" s="11" t="s">
        <v>122</v>
      </c>
      <c r="F51" s="9" t="s">
        <v>131</v>
      </c>
      <c r="G51" s="9" t="s">
        <v>62</v>
      </c>
      <c r="H51" s="11" t="s">
        <v>68</v>
      </c>
      <c r="I51" s="11" t="s">
        <v>179</v>
      </c>
      <c r="J51" s="11" t="s">
        <v>85</v>
      </c>
      <c r="K51" s="65">
        <v>80841.599999999991</v>
      </c>
      <c r="L51" s="65">
        <f t="shared" si="0"/>
        <v>80841.599999999991</v>
      </c>
      <c r="M51" s="23"/>
      <c r="N51" s="54">
        <f t="shared" si="1"/>
        <v>0</v>
      </c>
    </row>
    <row r="52" spans="2:14" s="22" customFormat="1" x14ac:dyDescent="0.2">
      <c r="B52" s="62" t="s">
        <v>546</v>
      </c>
      <c r="C52" s="72" t="s">
        <v>547</v>
      </c>
      <c r="D52" s="9" t="s">
        <v>12</v>
      </c>
      <c r="E52" s="11" t="s">
        <v>122</v>
      </c>
      <c r="F52" s="9" t="s">
        <v>704</v>
      </c>
      <c r="G52" s="9" t="s">
        <v>62</v>
      </c>
      <c r="H52" s="11" t="s">
        <v>68</v>
      </c>
      <c r="I52" s="11" t="s">
        <v>179</v>
      </c>
      <c r="J52" s="11" t="s">
        <v>85</v>
      </c>
      <c r="K52" s="65">
        <v>82905.599999999991</v>
      </c>
      <c r="L52" s="65">
        <f t="shared" si="0"/>
        <v>82905.599999999991</v>
      </c>
      <c r="M52" s="23"/>
      <c r="N52" s="54">
        <f t="shared" si="1"/>
        <v>0</v>
      </c>
    </row>
    <row r="53" spans="2:14" s="22" customFormat="1" x14ac:dyDescent="0.2">
      <c r="B53" s="62" t="s">
        <v>116</v>
      </c>
      <c r="C53" s="72" t="s">
        <v>117</v>
      </c>
      <c r="D53" s="9" t="s">
        <v>12</v>
      </c>
      <c r="E53" s="11" t="s">
        <v>122</v>
      </c>
      <c r="F53" s="9" t="s">
        <v>132</v>
      </c>
      <c r="G53" s="9" t="s">
        <v>62</v>
      </c>
      <c r="H53" s="11" t="s">
        <v>69</v>
      </c>
      <c r="I53" s="11" t="s">
        <v>180</v>
      </c>
      <c r="J53" s="11" t="s">
        <v>85</v>
      </c>
      <c r="K53" s="65">
        <v>79555.199999999997</v>
      </c>
      <c r="L53" s="65">
        <f t="shared" si="0"/>
        <v>79555.199999999997</v>
      </c>
      <c r="M53" s="23"/>
      <c r="N53" s="54">
        <f t="shared" si="1"/>
        <v>0</v>
      </c>
    </row>
    <row r="54" spans="2:14" s="22" customFormat="1" x14ac:dyDescent="0.2">
      <c r="B54" s="62" t="s">
        <v>548</v>
      </c>
      <c r="C54" s="72" t="s">
        <v>549</v>
      </c>
      <c r="D54" s="9" t="s">
        <v>12</v>
      </c>
      <c r="E54" s="11" t="s">
        <v>122</v>
      </c>
      <c r="F54" s="9" t="s">
        <v>703</v>
      </c>
      <c r="G54" s="9" t="s">
        <v>62</v>
      </c>
      <c r="H54" s="11" t="s">
        <v>69</v>
      </c>
      <c r="I54" s="11" t="s">
        <v>180</v>
      </c>
      <c r="J54" s="11" t="s">
        <v>85</v>
      </c>
      <c r="K54" s="65">
        <v>87142.8</v>
      </c>
      <c r="L54" s="65">
        <f t="shared" si="0"/>
        <v>87142.8</v>
      </c>
      <c r="M54" s="23"/>
      <c r="N54" s="54">
        <f t="shared" si="1"/>
        <v>0</v>
      </c>
    </row>
    <row r="55" spans="2:14" s="22" customFormat="1" x14ac:dyDescent="0.2">
      <c r="B55" s="62" t="s">
        <v>118</v>
      </c>
      <c r="C55" s="72" t="s">
        <v>119</v>
      </c>
      <c r="D55" s="9" t="s">
        <v>12</v>
      </c>
      <c r="E55" s="11" t="s">
        <v>122</v>
      </c>
      <c r="F55" s="9" t="s">
        <v>133</v>
      </c>
      <c r="G55" s="9" t="s">
        <v>62</v>
      </c>
      <c r="H55" s="11" t="s">
        <v>70</v>
      </c>
      <c r="I55" s="11" t="s">
        <v>181</v>
      </c>
      <c r="J55" s="11" t="s">
        <v>85</v>
      </c>
      <c r="K55" s="65">
        <v>121417.2</v>
      </c>
      <c r="L55" s="65">
        <f t="shared" si="0"/>
        <v>121417.2</v>
      </c>
      <c r="M55" s="23"/>
      <c r="N55" s="54">
        <f t="shared" si="1"/>
        <v>0</v>
      </c>
    </row>
    <row r="56" spans="2:14" s="22" customFormat="1" x14ac:dyDescent="0.2">
      <c r="B56" s="62" t="s">
        <v>120</v>
      </c>
      <c r="C56" s="72" t="s">
        <v>121</v>
      </c>
      <c r="D56" s="9" t="s">
        <v>12</v>
      </c>
      <c r="E56" s="11" t="s">
        <v>122</v>
      </c>
      <c r="F56" s="9" t="s">
        <v>134</v>
      </c>
      <c r="G56" s="9" t="s">
        <v>62</v>
      </c>
      <c r="H56" s="11" t="s">
        <v>71</v>
      </c>
      <c r="I56" s="11" t="s">
        <v>182</v>
      </c>
      <c r="J56" s="11" t="s">
        <v>85</v>
      </c>
      <c r="K56" s="65">
        <v>140930.4</v>
      </c>
      <c r="L56" s="65">
        <f t="shared" si="0"/>
        <v>140930.4</v>
      </c>
      <c r="M56" s="23"/>
      <c r="N56" s="54">
        <f t="shared" si="1"/>
        <v>0</v>
      </c>
    </row>
    <row r="57" spans="2:14" s="22" customFormat="1" x14ac:dyDescent="0.2">
      <c r="B57" s="62" t="s">
        <v>531</v>
      </c>
      <c r="C57" s="72" t="s">
        <v>532</v>
      </c>
      <c r="D57" s="9" t="s">
        <v>12</v>
      </c>
      <c r="E57" s="11" t="s">
        <v>122</v>
      </c>
      <c r="F57" s="9" t="s">
        <v>533</v>
      </c>
      <c r="G57" s="9" t="s">
        <v>62</v>
      </c>
      <c r="H57" s="11" t="s">
        <v>71</v>
      </c>
      <c r="I57" s="11" t="s">
        <v>182</v>
      </c>
      <c r="J57" s="11" t="s">
        <v>85</v>
      </c>
      <c r="K57" s="65">
        <v>143716.79999999999</v>
      </c>
      <c r="L57" s="65">
        <f t="shared" si="0"/>
        <v>143716.79999999999</v>
      </c>
      <c r="M57" s="23"/>
      <c r="N57" s="54">
        <f t="shared" si="1"/>
        <v>0</v>
      </c>
    </row>
    <row r="58" spans="2:14" s="22" customFormat="1" x14ac:dyDescent="0.2">
      <c r="B58" s="62" t="s">
        <v>667</v>
      </c>
      <c r="C58" s="1" t="s">
        <v>668</v>
      </c>
      <c r="D58" s="9" t="s">
        <v>12</v>
      </c>
      <c r="E58" s="11" t="s">
        <v>298</v>
      </c>
      <c r="F58" s="9" t="s">
        <v>702</v>
      </c>
      <c r="G58" s="9" t="s">
        <v>62</v>
      </c>
      <c r="H58" s="11">
        <v>2.2000000000000002</v>
      </c>
      <c r="I58" s="11">
        <v>5.0999999999999996</v>
      </c>
      <c r="J58" s="11" t="s">
        <v>85</v>
      </c>
      <c r="K58" s="65">
        <v>10995.6</v>
      </c>
      <c r="L58" s="65">
        <f t="shared" si="0"/>
        <v>10995.6</v>
      </c>
      <c r="M58" s="23"/>
      <c r="N58" s="54">
        <f t="shared" si="1"/>
        <v>0</v>
      </c>
    </row>
    <row r="59" spans="2:14" s="22" customFormat="1" x14ac:dyDescent="0.2">
      <c r="B59" s="61" t="s">
        <v>256</v>
      </c>
      <c r="C59" s="61" t="s">
        <v>257</v>
      </c>
      <c r="D59" s="9" t="s">
        <v>12</v>
      </c>
      <c r="E59" s="11" t="s">
        <v>298</v>
      </c>
      <c r="F59" s="9" t="s">
        <v>299</v>
      </c>
      <c r="G59" s="9" t="s">
        <v>62</v>
      </c>
      <c r="H59" s="11" t="s">
        <v>65</v>
      </c>
      <c r="I59" s="38" t="s">
        <v>173</v>
      </c>
      <c r="J59" s="11" t="s">
        <v>85</v>
      </c>
      <c r="K59" s="65">
        <v>19513.2</v>
      </c>
      <c r="L59" s="65">
        <f t="shared" si="0"/>
        <v>19513.2</v>
      </c>
      <c r="M59" s="23"/>
      <c r="N59" s="54">
        <f t="shared" si="1"/>
        <v>0</v>
      </c>
    </row>
    <row r="60" spans="2:14" s="22" customFormat="1" x14ac:dyDescent="0.2">
      <c r="B60" s="61" t="s">
        <v>258</v>
      </c>
      <c r="C60" s="61" t="s">
        <v>259</v>
      </c>
      <c r="D60" s="9" t="s">
        <v>12</v>
      </c>
      <c r="E60" s="11" t="s">
        <v>298</v>
      </c>
      <c r="F60" s="9" t="s">
        <v>300</v>
      </c>
      <c r="G60" s="9" t="s">
        <v>62</v>
      </c>
      <c r="H60" s="38" t="s">
        <v>82</v>
      </c>
      <c r="I60" s="38" t="s">
        <v>174</v>
      </c>
      <c r="J60" s="11" t="s">
        <v>85</v>
      </c>
      <c r="K60" s="65">
        <v>23076</v>
      </c>
      <c r="L60" s="65">
        <f t="shared" si="0"/>
        <v>23076</v>
      </c>
      <c r="M60" s="23"/>
      <c r="N60" s="54">
        <f t="shared" si="1"/>
        <v>0</v>
      </c>
    </row>
    <row r="61" spans="2:14" s="22" customFormat="1" x14ac:dyDescent="0.2">
      <c r="B61" s="61" t="s">
        <v>260</v>
      </c>
      <c r="C61" s="61" t="s">
        <v>261</v>
      </c>
      <c r="D61" s="9" t="s">
        <v>12</v>
      </c>
      <c r="E61" s="11" t="s">
        <v>298</v>
      </c>
      <c r="F61" s="9" t="s">
        <v>301</v>
      </c>
      <c r="G61" s="9" t="s">
        <v>62</v>
      </c>
      <c r="H61" s="11" t="s">
        <v>66</v>
      </c>
      <c r="I61" s="11" t="s">
        <v>175</v>
      </c>
      <c r="J61" s="11" t="s">
        <v>85</v>
      </c>
      <c r="K61" s="65">
        <v>29487.599999999999</v>
      </c>
      <c r="L61" s="65">
        <f t="shared" si="0"/>
        <v>29487.599999999999</v>
      </c>
      <c r="M61" s="23"/>
      <c r="N61" s="54">
        <f t="shared" si="1"/>
        <v>0</v>
      </c>
    </row>
    <row r="62" spans="2:14" s="22" customFormat="1" x14ac:dyDescent="0.2">
      <c r="B62" s="61" t="s">
        <v>262</v>
      </c>
      <c r="C62" s="61" t="s">
        <v>263</v>
      </c>
      <c r="D62" s="9" t="s">
        <v>12</v>
      </c>
      <c r="E62" s="11" t="s">
        <v>298</v>
      </c>
      <c r="F62" s="9" t="s">
        <v>302</v>
      </c>
      <c r="G62" s="9" t="s">
        <v>62</v>
      </c>
      <c r="H62" s="11" t="s">
        <v>320</v>
      </c>
      <c r="I62" s="11" t="s">
        <v>176</v>
      </c>
      <c r="J62" s="11" t="s">
        <v>85</v>
      </c>
      <c r="K62" s="65">
        <v>34884</v>
      </c>
      <c r="L62" s="65">
        <f t="shared" si="0"/>
        <v>34884</v>
      </c>
      <c r="M62" s="23"/>
      <c r="N62" s="54">
        <f t="shared" si="1"/>
        <v>0</v>
      </c>
    </row>
    <row r="63" spans="2:14" s="22" customFormat="1" x14ac:dyDescent="0.2">
      <c r="B63" s="61" t="s">
        <v>264</v>
      </c>
      <c r="C63" s="61" t="s">
        <v>265</v>
      </c>
      <c r="D63" s="9" t="s">
        <v>12</v>
      </c>
      <c r="E63" s="11" t="s">
        <v>298</v>
      </c>
      <c r="F63" s="9" t="s">
        <v>303</v>
      </c>
      <c r="G63" s="9" t="s">
        <v>62</v>
      </c>
      <c r="H63" s="38" t="s">
        <v>84</v>
      </c>
      <c r="I63" s="11" t="s">
        <v>177</v>
      </c>
      <c r="J63" s="11" t="s">
        <v>85</v>
      </c>
      <c r="K63" s="65">
        <v>51106.799999999996</v>
      </c>
      <c r="L63" s="65">
        <f t="shared" si="0"/>
        <v>51106.799999999996</v>
      </c>
      <c r="M63" s="23"/>
      <c r="N63" s="54">
        <f t="shared" si="1"/>
        <v>0</v>
      </c>
    </row>
    <row r="64" spans="2:14" s="22" customFormat="1" x14ac:dyDescent="0.2">
      <c r="B64" s="61" t="s">
        <v>266</v>
      </c>
      <c r="C64" s="61" t="s">
        <v>267</v>
      </c>
      <c r="D64" s="9" t="s">
        <v>12</v>
      </c>
      <c r="E64" s="11" t="s">
        <v>298</v>
      </c>
      <c r="F64" s="9" t="s">
        <v>304</v>
      </c>
      <c r="G64" s="9" t="s">
        <v>62</v>
      </c>
      <c r="H64" s="11" t="s">
        <v>321</v>
      </c>
      <c r="I64" s="11" t="s">
        <v>178</v>
      </c>
      <c r="J64" s="11" t="s">
        <v>85</v>
      </c>
      <c r="K64" s="65">
        <v>56605.2</v>
      </c>
      <c r="L64" s="65">
        <f t="shared" si="0"/>
        <v>56605.2</v>
      </c>
      <c r="M64" s="23"/>
      <c r="N64" s="54">
        <f t="shared" si="1"/>
        <v>0</v>
      </c>
    </row>
    <row r="65" spans="2:14" s="22" customFormat="1" x14ac:dyDescent="0.2">
      <c r="B65" s="61" t="s">
        <v>268</v>
      </c>
      <c r="C65" s="61" t="s">
        <v>269</v>
      </c>
      <c r="D65" s="9" t="s">
        <v>12</v>
      </c>
      <c r="E65" s="11" t="s">
        <v>298</v>
      </c>
      <c r="F65" s="9" t="s">
        <v>305</v>
      </c>
      <c r="G65" s="9" t="s">
        <v>62</v>
      </c>
      <c r="H65" s="11" t="s">
        <v>322</v>
      </c>
      <c r="I65" s="11" t="s">
        <v>179</v>
      </c>
      <c r="J65" s="11" t="s">
        <v>85</v>
      </c>
      <c r="K65" s="65">
        <v>68715.599999999991</v>
      </c>
      <c r="L65" s="65">
        <f t="shared" si="0"/>
        <v>68715.599999999991</v>
      </c>
      <c r="M65" s="23"/>
      <c r="N65" s="54">
        <f t="shared" si="1"/>
        <v>0</v>
      </c>
    </row>
    <row r="66" spans="2:14" s="22" customFormat="1" x14ac:dyDescent="0.2">
      <c r="B66" s="61" t="s">
        <v>473</v>
      </c>
      <c r="C66" s="61" t="s">
        <v>474</v>
      </c>
      <c r="D66" s="9" t="s">
        <v>12</v>
      </c>
      <c r="E66" s="11" t="s">
        <v>298</v>
      </c>
      <c r="F66" s="9" t="s">
        <v>477</v>
      </c>
      <c r="G66" s="9" t="s">
        <v>62</v>
      </c>
      <c r="H66" s="11" t="s">
        <v>322</v>
      </c>
      <c r="I66" s="11" t="s">
        <v>179</v>
      </c>
      <c r="J66" s="11" t="s">
        <v>85</v>
      </c>
      <c r="K66" s="65">
        <v>72153.599999999991</v>
      </c>
      <c r="L66" s="65">
        <f t="shared" si="0"/>
        <v>72153.599999999991</v>
      </c>
      <c r="M66" s="23"/>
      <c r="N66" s="54">
        <f t="shared" si="1"/>
        <v>0</v>
      </c>
    </row>
    <row r="67" spans="2:14" s="22" customFormat="1" x14ac:dyDescent="0.2">
      <c r="B67" s="61" t="s">
        <v>270</v>
      </c>
      <c r="C67" s="61" t="s">
        <v>271</v>
      </c>
      <c r="D67" s="9" t="s">
        <v>12</v>
      </c>
      <c r="E67" s="11" t="s">
        <v>298</v>
      </c>
      <c r="F67" s="9" t="s">
        <v>306</v>
      </c>
      <c r="G67" s="9" t="s">
        <v>62</v>
      </c>
      <c r="H67" s="11" t="s">
        <v>323</v>
      </c>
      <c r="I67" s="11" t="s">
        <v>180</v>
      </c>
      <c r="J67" s="11" t="s">
        <v>85</v>
      </c>
      <c r="K67" s="65">
        <v>73717.2</v>
      </c>
      <c r="L67" s="65">
        <f t="shared" si="0"/>
        <v>73717.2</v>
      </c>
      <c r="M67" s="23"/>
      <c r="N67" s="54">
        <f t="shared" si="1"/>
        <v>0</v>
      </c>
    </row>
    <row r="68" spans="2:14" s="22" customFormat="1" x14ac:dyDescent="0.2">
      <c r="B68" s="61" t="s">
        <v>475</v>
      </c>
      <c r="C68" s="61" t="s">
        <v>476</v>
      </c>
      <c r="D68" s="9" t="s">
        <v>12</v>
      </c>
      <c r="E68" s="11" t="s">
        <v>298</v>
      </c>
      <c r="F68" s="9" t="s">
        <v>478</v>
      </c>
      <c r="G68" s="9" t="s">
        <v>62</v>
      </c>
      <c r="H68" s="11" t="s">
        <v>323</v>
      </c>
      <c r="I68" s="11" t="s">
        <v>180</v>
      </c>
      <c r="J68" s="11" t="s">
        <v>85</v>
      </c>
      <c r="K68" s="65">
        <v>77403.599999999991</v>
      </c>
      <c r="L68" s="65">
        <f t="shared" si="0"/>
        <v>77403.599999999991</v>
      </c>
      <c r="M68" s="23"/>
      <c r="N68" s="54">
        <f t="shared" si="1"/>
        <v>0</v>
      </c>
    </row>
    <row r="69" spans="2:14" s="22" customFormat="1" x14ac:dyDescent="0.2">
      <c r="B69" s="61" t="s">
        <v>272</v>
      </c>
      <c r="C69" s="61" t="s">
        <v>273</v>
      </c>
      <c r="D69" s="9" t="s">
        <v>12</v>
      </c>
      <c r="E69" s="11" t="s">
        <v>298</v>
      </c>
      <c r="F69" s="9" t="s">
        <v>307</v>
      </c>
      <c r="G69" s="9" t="s">
        <v>62</v>
      </c>
      <c r="H69" s="11" t="s">
        <v>324</v>
      </c>
      <c r="I69" s="11" t="s">
        <v>181</v>
      </c>
      <c r="J69" s="11" t="s">
        <v>85</v>
      </c>
      <c r="K69" s="65">
        <v>95089.2</v>
      </c>
      <c r="L69" s="65">
        <f t="shared" si="0"/>
        <v>95089.2</v>
      </c>
      <c r="M69" s="23"/>
      <c r="N69" s="54">
        <f t="shared" si="1"/>
        <v>0</v>
      </c>
    </row>
    <row r="70" spans="2:14" s="22" customFormat="1" x14ac:dyDescent="0.2">
      <c r="B70" s="61" t="s">
        <v>415</v>
      </c>
      <c r="C70" s="61" t="s">
        <v>416</v>
      </c>
      <c r="D70" s="9" t="s">
        <v>12</v>
      </c>
      <c r="E70" s="11" t="s">
        <v>298</v>
      </c>
      <c r="F70" s="9" t="s">
        <v>417</v>
      </c>
      <c r="G70" s="9" t="s">
        <v>62</v>
      </c>
      <c r="H70" s="11" t="s">
        <v>324</v>
      </c>
      <c r="I70" s="11" t="s">
        <v>181</v>
      </c>
      <c r="J70" s="11" t="s">
        <v>85</v>
      </c>
      <c r="K70" s="65">
        <v>99843.599999999991</v>
      </c>
      <c r="L70" s="65">
        <f t="shared" ref="L70:L109" si="4">K70-K70*$L$23</f>
        <v>99843.599999999991</v>
      </c>
      <c r="M70" s="23"/>
      <c r="N70" s="54">
        <f t="shared" ref="N70" si="5">L70*M70</f>
        <v>0</v>
      </c>
    </row>
    <row r="71" spans="2:14" s="22" customFormat="1" x14ac:dyDescent="0.2">
      <c r="B71" s="61" t="s">
        <v>274</v>
      </c>
      <c r="C71" s="61" t="s">
        <v>275</v>
      </c>
      <c r="D71" s="9" t="s">
        <v>12</v>
      </c>
      <c r="E71" s="11" t="s">
        <v>298</v>
      </c>
      <c r="F71" s="9" t="s">
        <v>308</v>
      </c>
      <c r="G71" s="9" t="s">
        <v>62</v>
      </c>
      <c r="H71" s="11" t="s">
        <v>325</v>
      </c>
      <c r="I71" s="11" t="s">
        <v>182</v>
      </c>
      <c r="J71" s="11" t="s">
        <v>85</v>
      </c>
      <c r="K71" s="65">
        <v>119791.2</v>
      </c>
      <c r="L71" s="65">
        <f t="shared" si="4"/>
        <v>119791.2</v>
      </c>
      <c r="M71" s="23"/>
      <c r="N71" s="54">
        <f t="shared" si="1"/>
        <v>0</v>
      </c>
    </row>
    <row r="72" spans="2:14" s="22" customFormat="1" x14ac:dyDescent="0.2">
      <c r="B72" s="61" t="s">
        <v>418</v>
      </c>
      <c r="C72" s="61" t="s">
        <v>419</v>
      </c>
      <c r="D72" s="9" t="s">
        <v>12</v>
      </c>
      <c r="E72" s="11" t="s">
        <v>298</v>
      </c>
      <c r="F72" s="9" t="s">
        <v>420</v>
      </c>
      <c r="G72" s="9" t="s">
        <v>62</v>
      </c>
      <c r="H72" s="11" t="s">
        <v>325</v>
      </c>
      <c r="I72" s="11" t="s">
        <v>182</v>
      </c>
      <c r="J72" s="11" t="s">
        <v>85</v>
      </c>
      <c r="K72" s="65">
        <v>125781.59999999999</v>
      </c>
      <c r="L72" s="65">
        <f t="shared" si="4"/>
        <v>125781.59999999999</v>
      </c>
      <c r="M72" s="23"/>
      <c r="N72" s="54">
        <f t="shared" ref="N72" si="6">L72*M72</f>
        <v>0</v>
      </c>
    </row>
    <row r="73" spans="2:14" s="22" customFormat="1" x14ac:dyDescent="0.2">
      <c r="B73" s="61" t="s">
        <v>276</v>
      </c>
      <c r="C73" s="61" t="s">
        <v>277</v>
      </c>
      <c r="D73" s="9" t="s">
        <v>12</v>
      </c>
      <c r="E73" s="11" t="s">
        <v>298</v>
      </c>
      <c r="F73" s="9" t="s">
        <v>309</v>
      </c>
      <c r="G73" s="9" t="s">
        <v>62</v>
      </c>
      <c r="H73" s="11" t="s">
        <v>326</v>
      </c>
      <c r="I73" s="11">
        <v>150</v>
      </c>
      <c r="J73" s="11" t="s">
        <v>85</v>
      </c>
      <c r="K73" s="65">
        <v>146072.4</v>
      </c>
      <c r="L73" s="65">
        <f t="shared" si="4"/>
        <v>146072.4</v>
      </c>
      <c r="M73" s="23"/>
      <c r="N73" s="54">
        <f t="shared" si="1"/>
        <v>0</v>
      </c>
    </row>
    <row r="74" spans="2:14" s="22" customFormat="1" x14ac:dyDescent="0.2">
      <c r="B74" s="61" t="s">
        <v>296</v>
      </c>
      <c r="C74" s="61" t="s">
        <v>297</v>
      </c>
      <c r="D74" s="9" t="s">
        <v>12</v>
      </c>
      <c r="E74" s="11" t="s">
        <v>298</v>
      </c>
      <c r="F74" s="9" t="s">
        <v>310</v>
      </c>
      <c r="G74" s="9" t="s">
        <v>62</v>
      </c>
      <c r="H74" s="11" t="s">
        <v>327</v>
      </c>
      <c r="I74" s="11">
        <v>176</v>
      </c>
      <c r="J74" s="11" t="s">
        <v>85</v>
      </c>
      <c r="K74" s="65">
        <v>192812.4</v>
      </c>
      <c r="L74" s="65">
        <f t="shared" si="4"/>
        <v>192812.4</v>
      </c>
      <c r="M74" s="23"/>
      <c r="N74" s="54">
        <f t="shared" si="1"/>
        <v>0</v>
      </c>
    </row>
    <row r="75" spans="2:14" s="22" customFormat="1" x14ac:dyDescent="0.2">
      <c r="B75" s="61" t="s">
        <v>278</v>
      </c>
      <c r="C75" s="61" t="s">
        <v>279</v>
      </c>
      <c r="D75" s="9" t="s">
        <v>12</v>
      </c>
      <c r="E75" s="11" t="s">
        <v>298</v>
      </c>
      <c r="F75" s="9" t="s">
        <v>318</v>
      </c>
      <c r="G75" s="9" t="s">
        <v>62</v>
      </c>
      <c r="H75" s="11" t="s">
        <v>328</v>
      </c>
      <c r="I75" s="11">
        <v>210</v>
      </c>
      <c r="J75" s="11" t="s">
        <v>85</v>
      </c>
      <c r="K75" s="65">
        <v>212480.4</v>
      </c>
      <c r="L75" s="65">
        <f t="shared" si="4"/>
        <v>212480.4</v>
      </c>
      <c r="M75" s="23"/>
      <c r="N75" s="54">
        <f t="shared" si="1"/>
        <v>0</v>
      </c>
    </row>
    <row r="76" spans="2:14" s="22" customFormat="1" x14ac:dyDescent="0.2">
      <c r="B76" s="61" t="s">
        <v>280</v>
      </c>
      <c r="C76" s="61" t="s">
        <v>281</v>
      </c>
      <c r="D76" s="9" t="s">
        <v>12</v>
      </c>
      <c r="E76" s="11" t="s">
        <v>298</v>
      </c>
      <c r="F76" s="9" t="s">
        <v>311</v>
      </c>
      <c r="G76" s="9" t="s">
        <v>62</v>
      </c>
      <c r="H76" s="11" t="s">
        <v>329</v>
      </c>
      <c r="I76" s="11">
        <v>253</v>
      </c>
      <c r="J76" s="11" t="s">
        <v>85</v>
      </c>
      <c r="K76" s="65">
        <v>262502.39999999997</v>
      </c>
      <c r="L76" s="65">
        <f t="shared" si="4"/>
        <v>262502.39999999997</v>
      </c>
      <c r="M76" s="23"/>
      <c r="N76" s="54">
        <f t="shared" si="1"/>
        <v>0</v>
      </c>
    </row>
    <row r="77" spans="2:14" s="22" customFormat="1" x14ac:dyDescent="0.2">
      <c r="B77" s="61" t="s">
        <v>282</v>
      </c>
      <c r="C77" s="61" t="s">
        <v>283</v>
      </c>
      <c r="D77" s="9" t="s">
        <v>12</v>
      </c>
      <c r="E77" s="11" t="s">
        <v>298</v>
      </c>
      <c r="F77" s="9" t="s">
        <v>312</v>
      </c>
      <c r="G77" s="9" t="s">
        <v>62</v>
      </c>
      <c r="H77" s="11" t="s">
        <v>330</v>
      </c>
      <c r="I77" s="11"/>
      <c r="J77" s="11" t="s">
        <v>85</v>
      </c>
      <c r="K77" s="65">
        <v>313609.2</v>
      </c>
      <c r="L77" s="65">
        <f t="shared" si="4"/>
        <v>313609.2</v>
      </c>
      <c r="M77" s="23"/>
      <c r="N77" s="54">
        <f t="shared" si="1"/>
        <v>0</v>
      </c>
    </row>
    <row r="78" spans="2:14" s="22" customFormat="1" x14ac:dyDescent="0.2">
      <c r="B78" s="61" t="s">
        <v>284</v>
      </c>
      <c r="C78" s="61" t="s">
        <v>285</v>
      </c>
      <c r="D78" s="9" t="s">
        <v>12</v>
      </c>
      <c r="E78" s="11" t="s">
        <v>298</v>
      </c>
      <c r="F78" s="9" t="s">
        <v>313</v>
      </c>
      <c r="G78" s="9" t="s">
        <v>62</v>
      </c>
      <c r="H78" s="11" t="s">
        <v>331</v>
      </c>
      <c r="I78" s="11"/>
      <c r="J78" s="11" t="s">
        <v>85</v>
      </c>
      <c r="K78" s="65">
        <v>363787.2</v>
      </c>
      <c r="L78" s="65">
        <f t="shared" si="4"/>
        <v>363787.2</v>
      </c>
      <c r="M78" s="23"/>
      <c r="N78" s="54">
        <f t="shared" ref="N78:N129" si="7">L78*M78</f>
        <v>0</v>
      </c>
    </row>
    <row r="79" spans="2:14" s="22" customFormat="1" x14ac:dyDescent="0.2">
      <c r="B79" s="61" t="s">
        <v>286</v>
      </c>
      <c r="C79" s="61" t="s">
        <v>287</v>
      </c>
      <c r="D79" s="9" t="s">
        <v>12</v>
      </c>
      <c r="E79" s="11" t="s">
        <v>298</v>
      </c>
      <c r="F79" s="9" t="s">
        <v>319</v>
      </c>
      <c r="G79" s="9" t="s">
        <v>62</v>
      </c>
      <c r="H79" s="11" t="s">
        <v>332</v>
      </c>
      <c r="I79" s="11">
        <v>380</v>
      </c>
      <c r="J79" s="11" t="s">
        <v>85</v>
      </c>
      <c r="K79" s="65">
        <v>386553.59999999998</v>
      </c>
      <c r="L79" s="65">
        <f t="shared" si="4"/>
        <v>386553.59999999998</v>
      </c>
      <c r="M79" s="23"/>
      <c r="N79" s="54">
        <f t="shared" si="7"/>
        <v>0</v>
      </c>
    </row>
    <row r="80" spans="2:14" s="22" customFormat="1" x14ac:dyDescent="0.2">
      <c r="B80" s="61" t="s">
        <v>288</v>
      </c>
      <c r="C80" s="61" t="s">
        <v>289</v>
      </c>
      <c r="D80" s="9" t="s">
        <v>12</v>
      </c>
      <c r="E80" s="11" t="s">
        <v>298</v>
      </c>
      <c r="F80" s="9" t="s">
        <v>314</v>
      </c>
      <c r="G80" s="9" t="s">
        <v>62</v>
      </c>
      <c r="H80" s="11" t="s">
        <v>333</v>
      </c>
      <c r="I80" s="11">
        <v>426</v>
      </c>
      <c r="J80" s="11" t="s">
        <v>85</v>
      </c>
      <c r="K80" s="65">
        <v>474208.8</v>
      </c>
      <c r="L80" s="65">
        <f t="shared" si="4"/>
        <v>474208.8</v>
      </c>
      <c r="M80" s="23"/>
      <c r="N80" s="54">
        <f t="shared" si="7"/>
        <v>0</v>
      </c>
    </row>
    <row r="81" spans="2:14" s="22" customFormat="1" x14ac:dyDescent="0.2">
      <c r="B81" s="61" t="s">
        <v>290</v>
      </c>
      <c r="C81" s="61" t="s">
        <v>291</v>
      </c>
      <c r="D81" s="9" t="s">
        <v>12</v>
      </c>
      <c r="E81" s="11" t="s">
        <v>298</v>
      </c>
      <c r="F81" s="9" t="s">
        <v>315</v>
      </c>
      <c r="G81" s="9" t="s">
        <v>62</v>
      </c>
      <c r="H81" s="11" t="s">
        <v>334</v>
      </c>
      <c r="I81" s="11">
        <v>474</v>
      </c>
      <c r="J81" s="11" t="s">
        <v>85</v>
      </c>
      <c r="K81" s="65">
        <v>532440</v>
      </c>
      <c r="L81" s="65">
        <f t="shared" si="4"/>
        <v>532440</v>
      </c>
      <c r="M81" s="23"/>
      <c r="N81" s="54">
        <f t="shared" si="7"/>
        <v>0</v>
      </c>
    </row>
    <row r="82" spans="2:14" s="22" customFormat="1" x14ac:dyDescent="0.2">
      <c r="B82" s="61" t="s">
        <v>292</v>
      </c>
      <c r="C82" s="61" t="s">
        <v>293</v>
      </c>
      <c r="D82" s="9" t="s">
        <v>12</v>
      </c>
      <c r="E82" s="11" t="s">
        <v>298</v>
      </c>
      <c r="F82" s="9" t="s">
        <v>316</v>
      </c>
      <c r="G82" s="9" t="s">
        <v>62</v>
      </c>
      <c r="H82" s="11" t="s">
        <v>335</v>
      </c>
      <c r="I82" s="11">
        <v>520</v>
      </c>
      <c r="J82" s="11" t="s">
        <v>85</v>
      </c>
      <c r="K82" s="65">
        <v>572024.4</v>
      </c>
      <c r="L82" s="65">
        <f t="shared" si="4"/>
        <v>572024.4</v>
      </c>
      <c r="M82" s="23"/>
      <c r="N82" s="54">
        <f t="shared" si="7"/>
        <v>0</v>
      </c>
    </row>
    <row r="83" spans="2:14" s="22" customFormat="1" x14ac:dyDescent="0.2">
      <c r="B83" s="61" t="s">
        <v>294</v>
      </c>
      <c r="C83" s="61" t="s">
        <v>295</v>
      </c>
      <c r="D83" s="9" t="s">
        <v>12</v>
      </c>
      <c r="E83" s="11" t="s">
        <v>298</v>
      </c>
      <c r="F83" s="9" t="s">
        <v>317</v>
      </c>
      <c r="G83" s="9" t="s">
        <v>62</v>
      </c>
      <c r="H83" s="11" t="s">
        <v>336</v>
      </c>
      <c r="I83" s="11">
        <v>600</v>
      </c>
      <c r="J83" s="11" t="s">
        <v>85</v>
      </c>
      <c r="K83" s="65">
        <v>625174.79999999993</v>
      </c>
      <c r="L83" s="65">
        <f t="shared" si="4"/>
        <v>625174.79999999993</v>
      </c>
      <c r="M83" s="23"/>
      <c r="N83" s="54">
        <f t="shared" si="7"/>
        <v>0</v>
      </c>
    </row>
    <row r="84" spans="2:14" s="22" customFormat="1" x14ac:dyDescent="0.2">
      <c r="B84" s="62" t="s">
        <v>136</v>
      </c>
      <c r="C84" s="72" t="s">
        <v>137</v>
      </c>
      <c r="D84" s="9" t="s">
        <v>12</v>
      </c>
      <c r="E84" s="11" t="s">
        <v>159</v>
      </c>
      <c r="F84" s="9" t="s">
        <v>160</v>
      </c>
      <c r="G84" s="9" t="s">
        <v>62</v>
      </c>
      <c r="H84" s="11" t="s">
        <v>72</v>
      </c>
      <c r="I84" s="11" t="s">
        <v>183</v>
      </c>
      <c r="J84" s="11" t="s">
        <v>85</v>
      </c>
      <c r="K84" s="65">
        <v>163314</v>
      </c>
      <c r="L84" s="65">
        <f t="shared" si="4"/>
        <v>163314</v>
      </c>
      <c r="M84" s="23"/>
      <c r="N84" s="54">
        <f t="shared" si="7"/>
        <v>0</v>
      </c>
    </row>
    <row r="85" spans="2:14" s="22" customFormat="1" x14ac:dyDescent="0.2">
      <c r="B85" s="62" t="s">
        <v>138</v>
      </c>
      <c r="C85" s="72" t="s">
        <v>139</v>
      </c>
      <c r="D85" s="9" t="s">
        <v>12</v>
      </c>
      <c r="E85" s="11" t="s">
        <v>159</v>
      </c>
      <c r="F85" s="9" t="s">
        <v>161</v>
      </c>
      <c r="G85" s="9" t="s">
        <v>62</v>
      </c>
      <c r="H85" s="11" t="s">
        <v>73</v>
      </c>
      <c r="I85" s="11" t="s">
        <v>184</v>
      </c>
      <c r="J85" s="11" t="s">
        <v>85</v>
      </c>
      <c r="K85" s="65">
        <v>243453.59999999998</v>
      </c>
      <c r="L85" s="65">
        <f t="shared" si="4"/>
        <v>243453.59999999998</v>
      </c>
      <c r="M85" s="23"/>
      <c r="N85" s="54">
        <f t="shared" si="7"/>
        <v>0</v>
      </c>
    </row>
    <row r="86" spans="2:14" s="22" customFormat="1" x14ac:dyDescent="0.2">
      <c r="B86" s="62" t="s">
        <v>140</v>
      </c>
      <c r="C86" s="72" t="s">
        <v>141</v>
      </c>
      <c r="D86" s="9" t="s">
        <v>12</v>
      </c>
      <c r="E86" s="11" t="s">
        <v>159</v>
      </c>
      <c r="F86" s="9" t="s">
        <v>162</v>
      </c>
      <c r="G86" s="9" t="s">
        <v>62</v>
      </c>
      <c r="H86" s="11" t="s">
        <v>74</v>
      </c>
      <c r="I86" s="11" t="s">
        <v>185</v>
      </c>
      <c r="J86" s="11" t="s">
        <v>85</v>
      </c>
      <c r="K86" s="65">
        <v>275511.59999999998</v>
      </c>
      <c r="L86" s="65">
        <f t="shared" si="4"/>
        <v>275511.59999999998</v>
      </c>
      <c r="M86" s="23"/>
      <c r="N86" s="54">
        <f t="shared" si="7"/>
        <v>0</v>
      </c>
    </row>
    <row r="87" spans="2:14" s="22" customFormat="1" x14ac:dyDescent="0.2">
      <c r="B87" s="62" t="s">
        <v>142</v>
      </c>
      <c r="C87" s="72" t="s">
        <v>143</v>
      </c>
      <c r="D87" s="9" t="s">
        <v>12</v>
      </c>
      <c r="E87" s="11" t="s">
        <v>159</v>
      </c>
      <c r="F87" s="9" t="s">
        <v>163</v>
      </c>
      <c r="G87" s="9" t="s">
        <v>62</v>
      </c>
      <c r="H87" s="11" t="s">
        <v>61</v>
      </c>
      <c r="I87" s="11" t="s">
        <v>186</v>
      </c>
      <c r="J87" s="11" t="s">
        <v>85</v>
      </c>
      <c r="K87" s="65">
        <v>314384.39999999997</v>
      </c>
      <c r="L87" s="65">
        <f t="shared" si="4"/>
        <v>314384.39999999997</v>
      </c>
      <c r="M87" s="23"/>
      <c r="N87" s="54">
        <f t="shared" si="7"/>
        <v>0</v>
      </c>
    </row>
    <row r="88" spans="2:14" s="22" customFormat="1" x14ac:dyDescent="0.2">
      <c r="B88" s="62" t="s">
        <v>144</v>
      </c>
      <c r="C88" s="72" t="s">
        <v>145</v>
      </c>
      <c r="D88" s="9" t="s">
        <v>12</v>
      </c>
      <c r="E88" s="11" t="s">
        <v>159</v>
      </c>
      <c r="F88" s="9" t="s">
        <v>164</v>
      </c>
      <c r="G88" s="9" t="s">
        <v>62</v>
      </c>
      <c r="H88" s="11" t="s">
        <v>75</v>
      </c>
      <c r="I88" s="11" t="s">
        <v>187</v>
      </c>
      <c r="J88" s="11" t="s">
        <v>85</v>
      </c>
      <c r="K88" s="65">
        <v>343682.39999999997</v>
      </c>
      <c r="L88" s="65">
        <f t="shared" si="4"/>
        <v>343682.39999999997</v>
      </c>
      <c r="M88" s="23"/>
      <c r="N88" s="54">
        <f t="shared" si="7"/>
        <v>0</v>
      </c>
    </row>
    <row r="89" spans="2:14" s="22" customFormat="1" x14ac:dyDescent="0.2">
      <c r="B89" s="62" t="s">
        <v>146</v>
      </c>
      <c r="C89" s="72" t="s">
        <v>147</v>
      </c>
      <c r="D89" s="9" t="s">
        <v>12</v>
      </c>
      <c r="E89" s="11" t="s">
        <v>159</v>
      </c>
      <c r="F89" s="9" t="s">
        <v>165</v>
      </c>
      <c r="G89" s="9" t="s">
        <v>62</v>
      </c>
      <c r="H89" s="11" t="s">
        <v>76</v>
      </c>
      <c r="I89" s="11" t="s">
        <v>188</v>
      </c>
      <c r="J89" s="11" t="s">
        <v>85</v>
      </c>
      <c r="K89" s="65">
        <v>573944.4</v>
      </c>
      <c r="L89" s="65">
        <f t="shared" si="4"/>
        <v>573944.4</v>
      </c>
      <c r="M89" s="23"/>
      <c r="N89" s="54">
        <f t="shared" si="7"/>
        <v>0</v>
      </c>
    </row>
    <row r="90" spans="2:14" s="22" customFormat="1" x14ac:dyDescent="0.2">
      <c r="B90" s="62" t="s">
        <v>148</v>
      </c>
      <c r="C90" s="72" t="s">
        <v>149</v>
      </c>
      <c r="D90" s="9" t="s">
        <v>12</v>
      </c>
      <c r="E90" s="11" t="s">
        <v>159</v>
      </c>
      <c r="F90" s="9" t="s">
        <v>166</v>
      </c>
      <c r="G90" s="9" t="s">
        <v>62</v>
      </c>
      <c r="H90" s="11" t="s">
        <v>77</v>
      </c>
      <c r="I90" s="11" t="s">
        <v>189</v>
      </c>
      <c r="J90" s="11" t="s">
        <v>85</v>
      </c>
      <c r="K90" s="65">
        <v>593148</v>
      </c>
      <c r="L90" s="65">
        <f t="shared" si="4"/>
        <v>593148</v>
      </c>
      <c r="M90" s="23"/>
      <c r="N90" s="54">
        <f t="shared" si="7"/>
        <v>0</v>
      </c>
    </row>
    <row r="91" spans="2:14" s="22" customFormat="1" x14ac:dyDescent="0.2">
      <c r="B91" s="62" t="s">
        <v>150</v>
      </c>
      <c r="C91" s="72" t="s">
        <v>151</v>
      </c>
      <c r="D91" s="9" t="s">
        <v>12</v>
      </c>
      <c r="E91" s="11" t="s">
        <v>159</v>
      </c>
      <c r="F91" s="9" t="s">
        <v>167</v>
      </c>
      <c r="G91" s="9" t="s">
        <v>62</v>
      </c>
      <c r="H91" s="11" t="s">
        <v>78</v>
      </c>
      <c r="I91" s="11" t="s">
        <v>190</v>
      </c>
      <c r="J91" s="11" t="s">
        <v>85</v>
      </c>
      <c r="K91" s="65">
        <v>672132</v>
      </c>
      <c r="L91" s="65">
        <f t="shared" si="4"/>
        <v>672132</v>
      </c>
      <c r="M91" s="23"/>
      <c r="N91" s="54">
        <f t="shared" si="7"/>
        <v>0</v>
      </c>
    </row>
    <row r="92" spans="2:14" s="22" customFormat="1" x14ac:dyDescent="0.2">
      <c r="B92" s="62" t="s">
        <v>152</v>
      </c>
      <c r="C92" s="72" t="s">
        <v>153</v>
      </c>
      <c r="D92" s="9" t="s">
        <v>12</v>
      </c>
      <c r="E92" s="11" t="s">
        <v>159</v>
      </c>
      <c r="F92" s="9" t="s">
        <v>168</v>
      </c>
      <c r="G92" s="9" t="s">
        <v>62</v>
      </c>
      <c r="H92" s="11" t="s">
        <v>79</v>
      </c>
      <c r="I92" s="11" t="s">
        <v>191</v>
      </c>
      <c r="J92" s="11" t="s">
        <v>85</v>
      </c>
      <c r="K92" s="65">
        <v>673558.79999999993</v>
      </c>
      <c r="L92" s="65">
        <f t="shared" si="4"/>
        <v>673558.79999999993</v>
      </c>
      <c r="M92" s="23"/>
      <c r="N92" s="54">
        <f t="shared" si="7"/>
        <v>0</v>
      </c>
    </row>
    <row r="93" spans="2:14" s="22" customFormat="1" x14ac:dyDescent="0.2">
      <c r="B93" s="62" t="s">
        <v>154</v>
      </c>
      <c r="C93" s="72" t="s">
        <v>155</v>
      </c>
      <c r="D93" s="9" t="s">
        <v>12</v>
      </c>
      <c r="E93" s="11" t="s">
        <v>159</v>
      </c>
      <c r="F93" s="9" t="s">
        <v>169</v>
      </c>
      <c r="G93" s="9" t="s">
        <v>62</v>
      </c>
      <c r="H93" s="11" t="s">
        <v>80</v>
      </c>
      <c r="I93" s="11" t="s">
        <v>192</v>
      </c>
      <c r="J93" s="11" t="s">
        <v>85</v>
      </c>
      <c r="K93" s="65">
        <v>781468.79999999993</v>
      </c>
      <c r="L93" s="65">
        <f t="shared" si="4"/>
        <v>781468.79999999993</v>
      </c>
      <c r="M93" s="23"/>
      <c r="N93" s="54">
        <f t="shared" si="7"/>
        <v>0</v>
      </c>
    </row>
    <row r="94" spans="2:14" s="22" customFormat="1" x14ac:dyDescent="0.2">
      <c r="B94" s="62" t="s">
        <v>156</v>
      </c>
      <c r="C94" s="72" t="s">
        <v>157</v>
      </c>
      <c r="D94" s="9" t="s">
        <v>12</v>
      </c>
      <c r="E94" s="11" t="s">
        <v>159</v>
      </c>
      <c r="F94" s="9" t="s">
        <v>170</v>
      </c>
      <c r="G94" s="9" t="s">
        <v>62</v>
      </c>
      <c r="H94" s="11" t="s">
        <v>81</v>
      </c>
      <c r="I94" s="11" t="s">
        <v>193</v>
      </c>
      <c r="J94" s="11" t="s">
        <v>85</v>
      </c>
      <c r="K94" s="65">
        <v>1017489.6</v>
      </c>
      <c r="L94" s="65">
        <f t="shared" si="4"/>
        <v>1017489.6</v>
      </c>
      <c r="M94" s="23"/>
      <c r="N94" s="54">
        <f t="shared" si="7"/>
        <v>0</v>
      </c>
    </row>
    <row r="95" spans="2:14" s="22" customFormat="1" x14ac:dyDescent="0.2">
      <c r="B95" s="62" t="s">
        <v>158</v>
      </c>
      <c r="C95" s="72" t="s">
        <v>550</v>
      </c>
      <c r="D95" s="9" t="s">
        <v>12</v>
      </c>
      <c r="E95" s="11" t="s">
        <v>159</v>
      </c>
      <c r="F95" s="9" t="s">
        <v>171</v>
      </c>
      <c r="G95" s="9" t="s">
        <v>62</v>
      </c>
      <c r="H95" s="11">
        <v>400</v>
      </c>
      <c r="I95" s="11" t="s">
        <v>194</v>
      </c>
      <c r="J95" s="11" t="s">
        <v>85</v>
      </c>
      <c r="K95" s="65">
        <v>1150676.3999999999</v>
      </c>
      <c r="L95" s="65">
        <f t="shared" si="4"/>
        <v>1150676.3999999999</v>
      </c>
      <c r="M95" s="23"/>
      <c r="N95" s="54">
        <f t="shared" si="7"/>
        <v>0</v>
      </c>
    </row>
    <row r="96" spans="2:14" s="22" customFormat="1" x14ac:dyDescent="0.2">
      <c r="B96" s="62" t="s">
        <v>198</v>
      </c>
      <c r="C96" s="72" t="s">
        <v>199</v>
      </c>
      <c r="D96" s="9" t="s">
        <v>12</v>
      </c>
      <c r="E96" s="11" t="s">
        <v>159</v>
      </c>
      <c r="F96" s="9" t="s">
        <v>200</v>
      </c>
      <c r="G96" s="9" t="s">
        <v>62</v>
      </c>
      <c r="H96" s="11" t="s">
        <v>201</v>
      </c>
      <c r="I96" s="11" t="s">
        <v>202</v>
      </c>
      <c r="J96" s="11" t="s">
        <v>85</v>
      </c>
      <c r="K96" s="65">
        <v>1222650</v>
      </c>
      <c r="L96" s="65">
        <f t="shared" si="4"/>
        <v>1222650</v>
      </c>
      <c r="M96" s="23"/>
      <c r="N96" s="54">
        <f t="shared" si="7"/>
        <v>0</v>
      </c>
    </row>
    <row r="97" spans="2:14" s="22" customFormat="1" x14ac:dyDescent="0.2">
      <c r="B97" s="61" t="s">
        <v>209</v>
      </c>
      <c r="C97" s="61" t="s">
        <v>210</v>
      </c>
      <c r="D97" s="9" t="s">
        <v>12</v>
      </c>
      <c r="E97" s="11" t="s">
        <v>226</v>
      </c>
      <c r="F97" s="9" t="s">
        <v>229</v>
      </c>
      <c r="G97" s="9" t="s">
        <v>63</v>
      </c>
      <c r="H97" s="11">
        <v>0.4</v>
      </c>
      <c r="I97" s="74">
        <v>2.7</v>
      </c>
      <c r="J97" s="11">
        <v>220</v>
      </c>
      <c r="K97" s="65">
        <v>7480.7999999999993</v>
      </c>
      <c r="L97" s="65">
        <f t="shared" si="4"/>
        <v>7480.7999999999993</v>
      </c>
      <c r="M97" s="23"/>
      <c r="N97" s="54">
        <f t="shared" si="7"/>
        <v>0</v>
      </c>
    </row>
    <row r="98" spans="2:14" s="22" customFormat="1" x14ac:dyDescent="0.2">
      <c r="B98" s="61" t="s">
        <v>211</v>
      </c>
      <c r="C98" s="61" t="s">
        <v>212</v>
      </c>
      <c r="D98" s="9" t="s">
        <v>12</v>
      </c>
      <c r="E98" s="11" t="s">
        <v>226</v>
      </c>
      <c r="F98" s="9" t="s">
        <v>227</v>
      </c>
      <c r="G98" s="9" t="s">
        <v>63</v>
      </c>
      <c r="H98" s="11">
        <v>0.75</v>
      </c>
      <c r="I98" s="74">
        <v>4.5</v>
      </c>
      <c r="J98" s="11">
        <v>220</v>
      </c>
      <c r="K98" s="65">
        <v>7762.7999999999993</v>
      </c>
      <c r="L98" s="65">
        <f t="shared" si="4"/>
        <v>7762.7999999999993</v>
      </c>
      <c r="M98" s="23"/>
      <c r="N98" s="54">
        <f t="shared" si="7"/>
        <v>0</v>
      </c>
    </row>
    <row r="99" spans="2:14" s="22" customFormat="1" x14ac:dyDescent="0.2">
      <c r="B99" s="61" t="s">
        <v>213</v>
      </c>
      <c r="C99" s="61" t="s">
        <v>214</v>
      </c>
      <c r="D99" s="9" t="s">
        <v>12</v>
      </c>
      <c r="E99" s="11" t="s">
        <v>226</v>
      </c>
      <c r="F99" s="9" t="s">
        <v>230</v>
      </c>
      <c r="G99" s="9" t="s">
        <v>63</v>
      </c>
      <c r="H99" s="11">
        <v>1.5</v>
      </c>
      <c r="I99" s="74">
        <v>6.5</v>
      </c>
      <c r="J99" s="11">
        <v>220</v>
      </c>
      <c r="K99" s="65">
        <v>9033.6</v>
      </c>
      <c r="L99" s="65">
        <f t="shared" si="4"/>
        <v>9033.6</v>
      </c>
      <c r="M99" s="23"/>
      <c r="N99" s="54">
        <f t="shared" si="7"/>
        <v>0</v>
      </c>
    </row>
    <row r="100" spans="2:14" s="22" customFormat="1" x14ac:dyDescent="0.2">
      <c r="B100" s="61" t="s">
        <v>215</v>
      </c>
      <c r="C100" s="61" t="s">
        <v>673</v>
      </c>
      <c r="D100" s="9" t="s">
        <v>12</v>
      </c>
      <c r="E100" s="11" t="s">
        <v>226</v>
      </c>
      <c r="F100" s="9" t="s">
        <v>228</v>
      </c>
      <c r="G100" s="9" t="s">
        <v>63</v>
      </c>
      <c r="H100" s="11">
        <v>2.2000000000000002</v>
      </c>
      <c r="I100" s="74">
        <v>10</v>
      </c>
      <c r="J100" s="11">
        <v>220</v>
      </c>
      <c r="K100" s="65">
        <v>10162.799999999999</v>
      </c>
      <c r="L100" s="65">
        <f t="shared" si="4"/>
        <v>10162.799999999999</v>
      </c>
      <c r="M100" s="23"/>
      <c r="N100" s="54">
        <f t="shared" si="7"/>
        <v>0</v>
      </c>
    </row>
    <row r="101" spans="2:14" s="22" customFormat="1" x14ac:dyDescent="0.2">
      <c r="B101" s="61" t="s">
        <v>216</v>
      </c>
      <c r="C101" s="61" t="s">
        <v>217</v>
      </c>
      <c r="D101" s="9" t="s">
        <v>12</v>
      </c>
      <c r="E101" s="11" t="s">
        <v>226</v>
      </c>
      <c r="F101" s="9" t="s">
        <v>231</v>
      </c>
      <c r="G101" s="9" t="s">
        <v>63</v>
      </c>
      <c r="H101" s="11">
        <v>0.75</v>
      </c>
      <c r="I101" s="74">
        <v>2.1</v>
      </c>
      <c r="J101" s="11" t="s">
        <v>236</v>
      </c>
      <c r="K101" s="65">
        <v>9598.7999999999993</v>
      </c>
      <c r="L101" s="65">
        <f t="shared" si="4"/>
        <v>9598.7999999999993</v>
      </c>
      <c r="M101" s="23"/>
      <c r="N101" s="54">
        <f t="shared" si="7"/>
        <v>0</v>
      </c>
    </row>
    <row r="102" spans="2:14" s="22" customFormat="1" x14ac:dyDescent="0.2">
      <c r="B102" s="61" t="s">
        <v>218</v>
      </c>
      <c r="C102" s="61" t="s">
        <v>219</v>
      </c>
      <c r="D102" s="9" t="s">
        <v>12</v>
      </c>
      <c r="E102" s="11" t="s">
        <v>226</v>
      </c>
      <c r="F102" s="9" t="s">
        <v>232</v>
      </c>
      <c r="G102" s="9" t="s">
        <v>63</v>
      </c>
      <c r="H102" s="11">
        <v>1.5</v>
      </c>
      <c r="I102" s="74">
        <v>4.2</v>
      </c>
      <c r="J102" s="11" t="s">
        <v>236</v>
      </c>
      <c r="K102" s="65">
        <v>10304.4</v>
      </c>
      <c r="L102" s="65">
        <f t="shared" si="4"/>
        <v>10304.4</v>
      </c>
      <c r="M102" s="23"/>
      <c r="N102" s="54">
        <f t="shared" si="7"/>
        <v>0</v>
      </c>
    </row>
    <row r="103" spans="2:14" s="22" customFormat="1" x14ac:dyDescent="0.2">
      <c r="B103" s="61" t="s">
        <v>220</v>
      </c>
      <c r="C103" s="61" t="s">
        <v>221</v>
      </c>
      <c r="D103" s="9" t="s">
        <v>12</v>
      </c>
      <c r="E103" s="11" t="s">
        <v>226</v>
      </c>
      <c r="F103" s="9" t="s">
        <v>234</v>
      </c>
      <c r="G103" s="9" t="s">
        <v>63</v>
      </c>
      <c r="H103" s="11">
        <v>2.2000000000000002</v>
      </c>
      <c r="I103" s="74">
        <v>5.0999999999999996</v>
      </c>
      <c r="J103" s="11" t="s">
        <v>236</v>
      </c>
      <c r="K103" s="65">
        <v>10868.4</v>
      </c>
      <c r="L103" s="65">
        <f t="shared" si="4"/>
        <v>10868.4</v>
      </c>
      <c r="M103" s="23"/>
      <c r="N103" s="54">
        <f t="shared" si="7"/>
        <v>0</v>
      </c>
    </row>
    <row r="104" spans="2:14" s="22" customFormat="1" x14ac:dyDescent="0.2">
      <c r="B104" s="61" t="s">
        <v>222</v>
      </c>
      <c r="C104" s="61" t="s">
        <v>223</v>
      </c>
      <c r="D104" s="9" t="s">
        <v>12</v>
      </c>
      <c r="E104" s="11" t="s">
        <v>226</v>
      </c>
      <c r="F104" s="9" t="s">
        <v>233</v>
      </c>
      <c r="G104" s="9" t="s">
        <v>63</v>
      </c>
      <c r="H104" s="11">
        <v>3.7</v>
      </c>
      <c r="I104" s="74">
        <v>9</v>
      </c>
      <c r="J104" s="11" t="s">
        <v>236</v>
      </c>
      <c r="K104" s="65">
        <v>15244.8</v>
      </c>
      <c r="L104" s="65">
        <f t="shared" si="4"/>
        <v>15244.8</v>
      </c>
      <c r="M104" s="23"/>
      <c r="N104" s="54">
        <f t="shared" si="7"/>
        <v>0</v>
      </c>
    </row>
    <row r="105" spans="2:14" s="22" customFormat="1" x14ac:dyDescent="0.2">
      <c r="B105" s="61" t="s">
        <v>224</v>
      </c>
      <c r="C105" s="61" t="s">
        <v>225</v>
      </c>
      <c r="D105" s="9" t="s">
        <v>12</v>
      </c>
      <c r="E105" s="11" t="s">
        <v>226</v>
      </c>
      <c r="F105" s="9" t="s">
        <v>235</v>
      </c>
      <c r="G105" s="9" t="s">
        <v>63</v>
      </c>
      <c r="H105" s="11">
        <v>5.5</v>
      </c>
      <c r="I105" s="74">
        <v>12</v>
      </c>
      <c r="J105" s="11" t="s">
        <v>236</v>
      </c>
      <c r="K105" s="65">
        <v>19054.8</v>
      </c>
      <c r="L105" s="65">
        <f t="shared" si="4"/>
        <v>19054.8</v>
      </c>
      <c r="M105" s="23"/>
      <c r="N105" s="54">
        <f t="shared" si="7"/>
        <v>0</v>
      </c>
    </row>
    <row r="106" spans="2:14" s="22" customFormat="1" x14ac:dyDescent="0.2">
      <c r="B106" s="61" t="s">
        <v>401</v>
      </c>
      <c r="C106" s="61" t="s">
        <v>402</v>
      </c>
      <c r="D106" s="9" t="s">
        <v>12</v>
      </c>
      <c r="E106" s="11" t="s">
        <v>472</v>
      </c>
      <c r="F106" s="9" t="s">
        <v>466</v>
      </c>
      <c r="G106" s="9" t="s">
        <v>63</v>
      </c>
      <c r="H106" s="11">
        <v>0.75</v>
      </c>
      <c r="I106" s="74">
        <v>4.5</v>
      </c>
      <c r="J106" s="11">
        <v>220</v>
      </c>
      <c r="K106" s="65">
        <v>8730</v>
      </c>
      <c r="L106" s="65">
        <f t="shared" si="4"/>
        <v>8730</v>
      </c>
      <c r="M106" s="23"/>
      <c r="N106" s="54">
        <f t="shared" si="7"/>
        <v>0</v>
      </c>
    </row>
    <row r="107" spans="2:14" s="22" customFormat="1" x14ac:dyDescent="0.2">
      <c r="B107" s="61" t="s">
        <v>387</v>
      </c>
      <c r="C107" s="61" t="s">
        <v>388</v>
      </c>
      <c r="D107" s="9" t="s">
        <v>12</v>
      </c>
      <c r="E107" s="11" t="s">
        <v>472</v>
      </c>
      <c r="F107" s="9" t="s">
        <v>467</v>
      </c>
      <c r="G107" s="9" t="s">
        <v>63</v>
      </c>
      <c r="H107" s="11">
        <v>0.4</v>
      </c>
      <c r="I107" s="74">
        <v>1.5</v>
      </c>
      <c r="J107" s="11" t="s">
        <v>236</v>
      </c>
      <c r="K107" s="65">
        <v>10693.199999999999</v>
      </c>
      <c r="L107" s="65">
        <f t="shared" si="4"/>
        <v>10693.199999999999</v>
      </c>
      <c r="M107" s="23"/>
      <c r="N107" s="54">
        <f t="shared" si="7"/>
        <v>0</v>
      </c>
    </row>
    <row r="108" spans="2:14" s="22" customFormat="1" x14ac:dyDescent="0.2">
      <c r="B108" s="61" t="s">
        <v>389</v>
      </c>
      <c r="C108" s="61" t="s">
        <v>390</v>
      </c>
      <c r="D108" s="9" t="s">
        <v>12</v>
      </c>
      <c r="E108" s="11" t="s">
        <v>472</v>
      </c>
      <c r="F108" s="9" t="s">
        <v>468</v>
      </c>
      <c r="G108" s="9" t="s">
        <v>63</v>
      </c>
      <c r="H108" s="11">
        <v>0.75</v>
      </c>
      <c r="I108" s="74">
        <v>2.6</v>
      </c>
      <c r="J108" s="11" t="s">
        <v>236</v>
      </c>
      <c r="K108" s="65">
        <v>10783.199999999999</v>
      </c>
      <c r="L108" s="65">
        <f t="shared" si="4"/>
        <v>10783.199999999999</v>
      </c>
      <c r="M108" s="23"/>
      <c r="N108" s="54">
        <f t="shared" si="7"/>
        <v>0</v>
      </c>
    </row>
    <row r="109" spans="2:14" s="22" customFormat="1" x14ac:dyDescent="0.2">
      <c r="B109" s="61" t="s">
        <v>391</v>
      </c>
      <c r="C109" s="61" t="s">
        <v>392</v>
      </c>
      <c r="D109" s="9" t="s">
        <v>12</v>
      </c>
      <c r="E109" s="11" t="s">
        <v>472</v>
      </c>
      <c r="F109" s="9" t="s">
        <v>469</v>
      </c>
      <c r="G109" s="9" t="s">
        <v>63</v>
      </c>
      <c r="H109" s="11">
        <v>1.5</v>
      </c>
      <c r="I109" s="74">
        <v>4.2</v>
      </c>
      <c r="J109" s="11" t="s">
        <v>236</v>
      </c>
      <c r="K109" s="65">
        <v>11583.6</v>
      </c>
      <c r="L109" s="65">
        <f t="shared" si="4"/>
        <v>11583.6</v>
      </c>
      <c r="M109" s="23"/>
      <c r="N109" s="54">
        <f t="shared" si="7"/>
        <v>0</v>
      </c>
    </row>
    <row r="110" spans="2:14" s="22" customFormat="1" x14ac:dyDescent="0.2">
      <c r="B110" s="61" t="s">
        <v>393</v>
      </c>
      <c r="C110" s="61" t="s">
        <v>394</v>
      </c>
      <c r="D110" s="9" t="s">
        <v>12</v>
      </c>
      <c r="E110" s="11" t="s">
        <v>472</v>
      </c>
      <c r="F110" s="9" t="s">
        <v>470</v>
      </c>
      <c r="G110" s="9" t="s">
        <v>63</v>
      </c>
      <c r="H110" s="11">
        <v>2.2000000000000002</v>
      </c>
      <c r="I110" s="74">
        <v>6</v>
      </c>
      <c r="J110" s="11" t="s">
        <v>236</v>
      </c>
      <c r="K110" s="65">
        <v>12218.4</v>
      </c>
      <c r="L110" s="65">
        <f t="shared" ref="L110:L137" si="8">K110-K110*$L$23</f>
        <v>12218.4</v>
      </c>
      <c r="M110" s="23"/>
      <c r="N110" s="54">
        <f t="shared" si="7"/>
        <v>0</v>
      </c>
    </row>
    <row r="111" spans="2:14" s="22" customFormat="1" x14ac:dyDescent="0.2">
      <c r="B111" s="61" t="s">
        <v>395</v>
      </c>
      <c r="C111" s="61" t="s">
        <v>396</v>
      </c>
      <c r="D111" s="9" t="s">
        <v>12</v>
      </c>
      <c r="E111" s="11" t="s">
        <v>472</v>
      </c>
      <c r="F111" s="9" t="s">
        <v>471</v>
      </c>
      <c r="G111" s="9" t="s">
        <v>63</v>
      </c>
      <c r="H111" s="11">
        <v>3.7</v>
      </c>
      <c r="I111" s="74">
        <v>9</v>
      </c>
      <c r="J111" s="11" t="s">
        <v>236</v>
      </c>
      <c r="K111" s="65">
        <v>17126.399999999998</v>
      </c>
      <c r="L111" s="65">
        <f t="shared" si="8"/>
        <v>17126.399999999998</v>
      </c>
      <c r="M111" s="23"/>
      <c r="N111" s="54">
        <f t="shared" si="7"/>
        <v>0</v>
      </c>
    </row>
    <row r="112" spans="2:14" s="22" customFormat="1" x14ac:dyDescent="0.2">
      <c r="B112" s="61" t="s">
        <v>441</v>
      </c>
      <c r="C112" s="61" t="s">
        <v>442</v>
      </c>
      <c r="D112" s="9" t="s">
        <v>12</v>
      </c>
      <c r="E112" s="11" t="s">
        <v>457</v>
      </c>
      <c r="F112" s="9" t="s">
        <v>458</v>
      </c>
      <c r="G112" s="9" t="s">
        <v>479</v>
      </c>
      <c r="H112" s="11">
        <v>0.4</v>
      </c>
      <c r="I112" s="11">
        <v>3</v>
      </c>
      <c r="J112" s="11">
        <v>220</v>
      </c>
      <c r="K112" s="65">
        <v>5307.5999999999995</v>
      </c>
      <c r="L112" s="65">
        <f t="shared" si="8"/>
        <v>5307.5999999999995</v>
      </c>
      <c r="M112" s="23"/>
      <c r="N112" s="54">
        <f t="shared" si="7"/>
        <v>0</v>
      </c>
    </row>
    <row r="113" spans="2:14" s="22" customFormat="1" x14ac:dyDescent="0.2">
      <c r="B113" s="61" t="s">
        <v>443</v>
      </c>
      <c r="C113" s="61" t="s">
        <v>444</v>
      </c>
      <c r="D113" s="9" t="s">
        <v>12</v>
      </c>
      <c r="E113" s="11" t="s">
        <v>457</v>
      </c>
      <c r="F113" s="9" t="s">
        <v>459</v>
      </c>
      <c r="G113" s="9" t="s">
        <v>479</v>
      </c>
      <c r="H113" s="11">
        <v>0.7</v>
      </c>
      <c r="I113" s="11">
        <v>4.7</v>
      </c>
      <c r="J113" s="11">
        <v>220</v>
      </c>
      <c r="K113" s="65">
        <v>5476.8</v>
      </c>
      <c r="L113" s="65">
        <f t="shared" si="8"/>
        <v>5476.8</v>
      </c>
      <c r="M113" s="23"/>
      <c r="N113" s="54">
        <f t="shared" si="7"/>
        <v>0</v>
      </c>
    </row>
    <row r="114" spans="2:14" s="22" customFormat="1" x14ac:dyDescent="0.2">
      <c r="B114" s="61" t="s">
        <v>445</v>
      </c>
      <c r="C114" s="61" t="s">
        <v>446</v>
      </c>
      <c r="D114" s="9" t="s">
        <v>12</v>
      </c>
      <c r="E114" s="11" t="s">
        <v>457</v>
      </c>
      <c r="F114" s="9" t="s">
        <v>460</v>
      </c>
      <c r="G114" s="9" t="s">
        <v>479</v>
      </c>
      <c r="H114" s="11">
        <v>1.5</v>
      </c>
      <c r="I114" s="11">
        <v>7.5</v>
      </c>
      <c r="J114" s="11">
        <v>220</v>
      </c>
      <c r="K114" s="65">
        <v>5646</v>
      </c>
      <c r="L114" s="65">
        <f t="shared" si="8"/>
        <v>5646</v>
      </c>
      <c r="M114" s="23"/>
      <c r="N114" s="54">
        <f t="shared" si="7"/>
        <v>0</v>
      </c>
    </row>
    <row r="115" spans="2:14" s="22" customFormat="1" x14ac:dyDescent="0.2">
      <c r="B115" s="61" t="s">
        <v>447</v>
      </c>
      <c r="C115" s="61" t="s">
        <v>448</v>
      </c>
      <c r="D115" s="9" t="s">
        <v>12</v>
      </c>
      <c r="E115" s="11" t="s">
        <v>457</v>
      </c>
      <c r="F115" s="9" t="s">
        <v>461</v>
      </c>
      <c r="G115" s="9" t="s">
        <v>479</v>
      </c>
      <c r="H115" s="11">
        <v>2.2000000000000002</v>
      </c>
      <c r="I115" s="11">
        <v>10</v>
      </c>
      <c r="J115" s="11">
        <v>220</v>
      </c>
      <c r="K115" s="65">
        <v>7340.4</v>
      </c>
      <c r="L115" s="65">
        <f t="shared" si="8"/>
        <v>7340.4</v>
      </c>
      <c r="M115" s="23"/>
      <c r="N115" s="54">
        <f t="shared" si="7"/>
        <v>0</v>
      </c>
    </row>
    <row r="116" spans="2:14" s="22" customFormat="1" x14ac:dyDescent="0.2">
      <c r="B116" s="61" t="s">
        <v>449</v>
      </c>
      <c r="C116" s="61" t="s">
        <v>450</v>
      </c>
      <c r="D116" s="9" t="s">
        <v>12</v>
      </c>
      <c r="E116" s="11" t="s">
        <v>457</v>
      </c>
      <c r="F116" s="9" t="s">
        <v>462</v>
      </c>
      <c r="G116" s="9" t="s">
        <v>479</v>
      </c>
      <c r="H116" s="11">
        <v>0.75</v>
      </c>
      <c r="I116" s="11">
        <v>2.2999999999999998</v>
      </c>
      <c r="J116" s="11" t="s">
        <v>236</v>
      </c>
      <c r="K116" s="65">
        <v>6888</v>
      </c>
      <c r="L116" s="65">
        <f t="shared" si="8"/>
        <v>6888</v>
      </c>
      <c r="M116" s="23"/>
      <c r="N116" s="54">
        <f t="shared" si="7"/>
        <v>0</v>
      </c>
    </row>
    <row r="117" spans="2:14" s="22" customFormat="1" x14ac:dyDescent="0.2">
      <c r="B117" s="61" t="s">
        <v>451</v>
      </c>
      <c r="C117" s="61" t="s">
        <v>452</v>
      </c>
      <c r="D117" s="9" t="s">
        <v>12</v>
      </c>
      <c r="E117" s="11" t="s">
        <v>457</v>
      </c>
      <c r="F117" s="9" t="s">
        <v>463</v>
      </c>
      <c r="G117" s="9" t="s">
        <v>479</v>
      </c>
      <c r="H117" s="11">
        <v>1.5</v>
      </c>
      <c r="I117" s="11">
        <v>3.7</v>
      </c>
      <c r="J117" s="11" t="s">
        <v>236</v>
      </c>
      <c r="K117" s="65">
        <v>7340.4</v>
      </c>
      <c r="L117" s="65">
        <f t="shared" si="8"/>
        <v>7340.4</v>
      </c>
      <c r="M117" s="23"/>
      <c r="N117" s="54">
        <f t="shared" si="7"/>
        <v>0</v>
      </c>
    </row>
    <row r="118" spans="2:14" s="22" customFormat="1" x14ac:dyDescent="0.2">
      <c r="B118" s="61" t="s">
        <v>453</v>
      </c>
      <c r="C118" s="61" t="s">
        <v>454</v>
      </c>
      <c r="D118" s="9" t="s">
        <v>12</v>
      </c>
      <c r="E118" s="11" t="s">
        <v>457</v>
      </c>
      <c r="F118" s="9" t="s">
        <v>464</v>
      </c>
      <c r="G118" s="9" t="s">
        <v>479</v>
      </c>
      <c r="H118" s="11">
        <v>2.2000000000000002</v>
      </c>
      <c r="I118" s="11">
        <v>5.0999999999999996</v>
      </c>
      <c r="J118" s="11" t="s">
        <v>236</v>
      </c>
      <c r="K118" s="65">
        <v>7904.4</v>
      </c>
      <c r="L118" s="65">
        <f t="shared" si="8"/>
        <v>7904.4</v>
      </c>
      <c r="M118" s="23"/>
      <c r="N118" s="54">
        <f t="shared" si="7"/>
        <v>0</v>
      </c>
    </row>
    <row r="119" spans="2:14" s="22" customFormat="1" x14ac:dyDescent="0.2">
      <c r="B119" s="61" t="s">
        <v>455</v>
      </c>
      <c r="C119" s="61" t="s">
        <v>456</v>
      </c>
      <c r="D119" s="9" t="s">
        <v>12</v>
      </c>
      <c r="E119" s="11" t="s">
        <v>457</v>
      </c>
      <c r="F119" s="9" t="s">
        <v>465</v>
      </c>
      <c r="G119" s="9" t="s">
        <v>479</v>
      </c>
      <c r="H119" s="11">
        <v>3.7</v>
      </c>
      <c r="I119" s="11">
        <v>8.5</v>
      </c>
      <c r="J119" s="11" t="s">
        <v>236</v>
      </c>
      <c r="K119" s="65">
        <v>9175.1999999999989</v>
      </c>
      <c r="L119" s="65">
        <f t="shared" si="8"/>
        <v>9175.1999999999989</v>
      </c>
      <c r="M119" s="23"/>
      <c r="N119" s="54">
        <f t="shared" si="7"/>
        <v>0</v>
      </c>
    </row>
    <row r="120" spans="2:14" s="22" customFormat="1" x14ac:dyDescent="0.2">
      <c r="B120" s="61" t="s">
        <v>665</v>
      </c>
      <c r="C120" s="61" t="s">
        <v>666</v>
      </c>
      <c r="D120" s="9" t="s">
        <v>12</v>
      </c>
      <c r="E120" s="11" t="s">
        <v>457</v>
      </c>
      <c r="F120" s="9" t="s">
        <v>680</v>
      </c>
      <c r="G120" s="9" t="s">
        <v>479</v>
      </c>
      <c r="H120" s="11">
        <v>4</v>
      </c>
      <c r="I120" s="11">
        <v>8.5</v>
      </c>
      <c r="J120" s="11" t="s">
        <v>236</v>
      </c>
      <c r="K120" s="65">
        <v>9175.1999999999989</v>
      </c>
      <c r="L120" s="65">
        <f t="shared" ref="L120" si="9">K120-K120*$L$23</f>
        <v>9175.1999999999989</v>
      </c>
      <c r="M120" s="23"/>
      <c r="N120" s="54">
        <f t="shared" ref="N120" si="10">L120*M120</f>
        <v>0</v>
      </c>
    </row>
    <row r="121" spans="2:14" s="22" customFormat="1" x14ac:dyDescent="0.2">
      <c r="B121" s="61" t="s">
        <v>553</v>
      </c>
      <c r="C121" s="61" t="s">
        <v>554</v>
      </c>
      <c r="D121" s="9" t="s">
        <v>12</v>
      </c>
      <c r="E121" s="11" t="s">
        <v>457</v>
      </c>
      <c r="F121" s="9" t="s">
        <v>681</v>
      </c>
      <c r="G121" s="9" t="s">
        <v>479</v>
      </c>
      <c r="H121" s="11">
        <v>5.5</v>
      </c>
      <c r="I121" s="11">
        <v>13</v>
      </c>
      <c r="J121" s="11" t="s">
        <v>236</v>
      </c>
      <c r="K121" s="65">
        <v>11010</v>
      </c>
      <c r="L121" s="65">
        <f t="shared" si="8"/>
        <v>11010</v>
      </c>
      <c r="M121" s="23"/>
      <c r="N121" s="54">
        <f t="shared" si="7"/>
        <v>0</v>
      </c>
    </row>
    <row r="122" spans="2:14" s="22" customFormat="1" x14ac:dyDescent="0.2">
      <c r="B122" s="61" t="s">
        <v>555</v>
      </c>
      <c r="C122" s="61" t="s">
        <v>556</v>
      </c>
      <c r="D122" s="9" t="s">
        <v>12</v>
      </c>
      <c r="E122" s="11" t="s">
        <v>457</v>
      </c>
      <c r="F122" s="9" t="s">
        <v>682</v>
      </c>
      <c r="G122" s="9" t="s">
        <v>479</v>
      </c>
      <c r="H122" s="11">
        <v>7.5</v>
      </c>
      <c r="I122" s="11">
        <v>17</v>
      </c>
      <c r="J122" s="11" t="s">
        <v>236</v>
      </c>
      <c r="K122" s="65">
        <v>13408.8</v>
      </c>
      <c r="L122" s="65">
        <f t="shared" si="8"/>
        <v>13408.8</v>
      </c>
      <c r="M122" s="23"/>
      <c r="N122" s="54">
        <f t="shared" si="7"/>
        <v>0</v>
      </c>
    </row>
    <row r="123" spans="2:14" s="22" customFormat="1" x14ac:dyDescent="0.2">
      <c r="B123" s="61" t="s">
        <v>551</v>
      </c>
      <c r="C123" s="61" t="s">
        <v>552</v>
      </c>
      <c r="D123" s="9" t="s">
        <v>12</v>
      </c>
      <c r="E123" s="11" t="s">
        <v>457</v>
      </c>
      <c r="F123" s="9" t="s">
        <v>683</v>
      </c>
      <c r="G123" s="9" t="s">
        <v>479</v>
      </c>
      <c r="H123" s="11">
        <v>11</v>
      </c>
      <c r="I123" s="11">
        <v>25</v>
      </c>
      <c r="J123" s="11" t="s">
        <v>236</v>
      </c>
      <c r="K123" s="65">
        <v>16090.8</v>
      </c>
      <c r="L123" s="65">
        <f t="shared" si="8"/>
        <v>16090.8</v>
      </c>
      <c r="M123" s="23"/>
      <c r="N123" s="54">
        <f t="shared" si="7"/>
        <v>0</v>
      </c>
    </row>
    <row r="124" spans="2:14" s="22" customFormat="1" x14ac:dyDescent="0.2">
      <c r="B124" s="61" t="s">
        <v>86</v>
      </c>
      <c r="C124" s="20" t="s">
        <v>87</v>
      </c>
      <c r="D124" s="9" t="s">
        <v>12</v>
      </c>
      <c r="E124" s="11" t="s">
        <v>47</v>
      </c>
      <c r="F124" s="20" t="s">
        <v>92</v>
      </c>
      <c r="G124" s="9" t="s">
        <v>95</v>
      </c>
      <c r="H124" s="11">
        <v>0.75</v>
      </c>
      <c r="I124" s="11">
        <v>4.7</v>
      </c>
      <c r="J124" s="11">
        <v>220</v>
      </c>
      <c r="K124" s="65">
        <v>16570.8</v>
      </c>
      <c r="L124" s="65">
        <f t="shared" si="8"/>
        <v>16570.8</v>
      </c>
      <c r="M124" s="23"/>
      <c r="N124" s="54">
        <f t="shared" si="7"/>
        <v>0</v>
      </c>
    </row>
    <row r="125" spans="2:14" s="22" customFormat="1" x14ac:dyDescent="0.2">
      <c r="B125" s="61" t="s">
        <v>24</v>
      </c>
      <c r="C125" s="20" t="s">
        <v>25</v>
      </c>
      <c r="D125" s="9" t="s">
        <v>12</v>
      </c>
      <c r="E125" s="11" t="s">
        <v>47</v>
      </c>
      <c r="F125" s="20" t="s">
        <v>49</v>
      </c>
      <c r="G125" s="9" t="s">
        <v>95</v>
      </c>
      <c r="H125" s="11">
        <v>0.15</v>
      </c>
      <c r="I125" s="11">
        <v>7.5</v>
      </c>
      <c r="J125" s="11">
        <v>220</v>
      </c>
      <c r="K125" s="65">
        <v>17190</v>
      </c>
      <c r="L125" s="65">
        <f t="shared" si="8"/>
        <v>17190</v>
      </c>
      <c r="M125" s="23"/>
      <c r="N125" s="54">
        <f t="shared" si="7"/>
        <v>0</v>
      </c>
    </row>
    <row r="126" spans="2:14" s="22" customFormat="1" x14ac:dyDescent="0.2">
      <c r="B126" s="61" t="s">
        <v>88</v>
      </c>
      <c r="C126" s="20" t="s">
        <v>89</v>
      </c>
      <c r="D126" s="9" t="s">
        <v>12</v>
      </c>
      <c r="E126" s="11" t="s">
        <v>47</v>
      </c>
      <c r="F126" s="20" t="s">
        <v>93</v>
      </c>
      <c r="G126" s="9" t="s">
        <v>95</v>
      </c>
      <c r="H126" s="11">
        <v>2.2000000000000002</v>
      </c>
      <c r="I126" s="11">
        <v>10</v>
      </c>
      <c r="J126" s="11">
        <v>220</v>
      </c>
      <c r="K126" s="65">
        <v>21967.200000000001</v>
      </c>
      <c r="L126" s="65">
        <f t="shared" si="8"/>
        <v>21967.200000000001</v>
      </c>
      <c r="M126" s="23"/>
      <c r="N126" s="54">
        <f t="shared" si="7"/>
        <v>0</v>
      </c>
    </row>
    <row r="127" spans="2:14" s="22" customFormat="1" x14ac:dyDescent="0.2">
      <c r="B127" s="61" t="s">
        <v>90</v>
      </c>
      <c r="C127" s="20" t="s">
        <v>91</v>
      </c>
      <c r="D127" s="9" t="s">
        <v>12</v>
      </c>
      <c r="E127" s="11" t="s">
        <v>47</v>
      </c>
      <c r="F127" s="20" t="s">
        <v>94</v>
      </c>
      <c r="G127" s="9" t="s">
        <v>95</v>
      </c>
      <c r="H127" s="11">
        <v>3.7</v>
      </c>
      <c r="I127" s="11">
        <v>17</v>
      </c>
      <c r="J127" s="11">
        <v>220</v>
      </c>
      <c r="K127" s="65">
        <v>27566.399999999998</v>
      </c>
      <c r="L127" s="65">
        <f t="shared" si="8"/>
        <v>27566.399999999998</v>
      </c>
      <c r="M127" s="23"/>
      <c r="N127" s="54">
        <f t="shared" si="7"/>
        <v>0</v>
      </c>
    </row>
    <row r="128" spans="2:14" s="22" customFormat="1" x14ac:dyDescent="0.2">
      <c r="B128" s="61" t="s">
        <v>26</v>
      </c>
      <c r="C128" s="61" t="s">
        <v>27</v>
      </c>
      <c r="D128" s="9" t="s">
        <v>12</v>
      </c>
      <c r="E128" s="11" t="s">
        <v>48</v>
      </c>
      <c r="F128" s="20" t="s">
        <v>50</v>
      </c>
      <c r="G128" s="9" t="s">
        <v>64</v>
      </c>
      <c r="H128" s="11">
        <v>3.7</v>
      </c>
      <c r="I128" s="11">
        <v>8</v>
      </c>
      <c r="J128" s="11" t="s">
        <v>85</v>
      </c>
      <c r="K128" s="65">
        <v>36842.400000000001</v>
      </c>
      <c r="L128" s="65">
        <f t="shared" si="8"/>
        <v>36842.400000000001</v>
      </c>
      <c r="M128" s="23"/>
      <c r="N128" s="54">
        <f t="shared" si="7"/>
        <v>0</v>
      </c>
    </row>
    <row r="129" spans="2:14" s="22" customFormat="1" x14ac:dyDescent="0.2">
      <c r="B129" s="61" t="s">
        <v>557</v>
      </c>
      <c r="C129" s="61" t="s">
        <v>558</v>
      </c>
      <c r="D129" s="9" t="s">
        <v>12</v>
      </c>
      <c r="E129" s="11" t="s">
        <v>48</v>
      </c>
      <c r="F129" s="20" t="s">
        <v>51</v>
      </c>
      <c r="G129" s="9" t="s">
        <v>64</v>
      </c>
      <c r="H129" s="11">
        <v>132</v>
      </c>
      <c r="I129" s="11">
        <v>264</v>
      </c>
      <c r="J129" s="11" t="s">
        <v>85</v>
      </c>
      <c r="K129" s="65">
        <v>517588.8</v>
      </c>
      <c r="L129" s="65">
        <f t="shared" si="8"/>
        <v>517588.8</v>
      </c>
      <c r="M129" s="23"/>
      <c r="N129" s="54">
        <f t="shared" si="7"/>
        <v>0</v>
      </c>
    </row>
    <row r="130" spans="2:14" s="22" customFormat="1" x14ac:dyDescent="0.2">
      <c r="B130" s="61" t="s">
        <v>28</v>
      </c>
      <c r="C130" s="61" t="s">
        <v>29</v>
      </c>
      <c r="D130" s="9" t="s">
        <v>12</v>
      </c>
      <c r="E130" s="11" t="s">
        <v>48</v>
      </c>
      <c r="F130" s="20" t="s">
        <v>52</v>
      </c>
      <c r="G130" s="9" t="s">
        <v>64</v>
      </c>
      <c r="H130" s="11">
        <v>315</v>
      </c>
      <c r="I130" s="11">
        <v>630</v>
      </c>
      <c r="J130" s="11" t="s">
        <v>85</v>
      </c>
      <c r="K130" s="65">
        <v>909000</v>
      </c>
      <c r="L130" s="65">
        <f t="shared" si="8"/>
        <v>909000</v>
      </c>
      <c r="M130" s="23"/>
      <c r="N130" s="54">
        <f t="shared" ref="N130:N141" si="11">L130*M130</f>
        <v>0</v>
      </c>
    </row>
    <row r="131" spans="2:14" s="22" customFormat="1" x14ac:dyDescent="0.2">
      <c r="B131" s="61" t="s">
        <v>30</v>
      </c>
      <c r="C131" s="61" t="s">
        <v>31</v>
      </c>
      <c r="D131" s="9" t="s">
        <v>12</v>
      </c>
      <c r="E131" s="11" t="s">
        <v>48</v>
      </c>
      <c r="F131" s="20" t="s">
        <v>53</v>
      </c>
      <c r="G131" s="9" t="s">
        <v>64</v>
      </c>
      <c r="H131" s="11">
        <v>55</v>
      </c>
      <c r="I131" s="11">
        <v>128</v>
      </c>
      <c r="J131" s="11" t="s">
        <v>85</v>
      </c>
      <c r="K131" s="65">
        <v>242900.4</v>
      </c>
      <c r="L131" s="65">
        <f t="shared" si="8"/>
        <v>242900.4</v>
      </c>
      <c r="M131" s="23"/>
      <c r="N131" s="54">
        <f t="shared" si="11"/>
        <v>0</v>
      </c>
    </row>
    <row r="132" spans="2:14" s="22" customFormat="1" x14ac:dyDescent="0.2">
      <c r="B132" s="61" t="s">
        <v>32</v>
      </c>
      <c r="C132" s="61" t="s">
        <v>33</v>
      </c>
      <c r="D132" s="9" t="s">
        <v>12</v>
      </c>
      <c r="E132" s="11" t="s">
        <v>48</v>
      </c>
      <c r="F132" s="20" t="s">
        <v>54</v>
      </c>
      <c r="G132" s="9" t="s">
        <v>64</v>
      </c>
      <c r="H132" s="11">
        <v>75</v>
      </c>
      <c r="I132" s="11">
        <v>165</v>
      </c>
      <c r="J132" s="11" t="s">
        <v>85</v>
      </c>
      <c r="K132" s="65">
        <v>268983.59999999998</v>
      </c>
      <c r="L132" s="65">
        <f t="shared" si="8"/>
        <v>268983.59999999998</v>
      </c>
      <c r="M132" s="23"/>
      <c r="N132" s="54">
        <f t="shared" si="11"/>
        <v>0</v>
      </c>
    </row>
    <row r="133" spans="2:14" s="22" customFormat="1" x14ac:dyDescent="0.2">
      <c r="B133" s="61" t="s">
        <v>34</v>
      </c>
      <c r="C133" s="61" t="s">
        <v>35</v>
      </c>
      <c r="D133" s="9" t="s">
        <v>12</v>
      </c>
      <c r="E133" s="11" t="s">
        <v>48</v>
      </c>
      <c r="F133" s="20" t="s">
        <v>55</v>
      </c>
      <c r="G133" s="9" t="s">
        <v>64</v>
      </c>
      <c r="H133" s="11">
        <v>90</v>
      </c>
      <c r="I133" s="11">
        <v>183</v>
      </c>
      <c r="J133" s="11" t="s">
        <v>85</v>
      </c>
      <c r="K133" s="65">
        <v>342000</v>
      </c>
      <c r="L133" s="65">
        <f t="shared" si="8"/>
        <v>342000</v>
      </c>
      <c r="M133" s="23"/>
      <c r="N133" s="54">
        <f t="shared" si="11"/>
        <v>0</v>
      </c>
    </row>
    <row r="134" spans="2:14" s="22" customFormat="1" x14ac:dyDescent="0.2">
      <c r="B134" s="61" t="s">
        <v>36</v>
      </c>
      <c r="C134" s="61" t="s">
        <v>37</v>
      </c>
      <c r="D134" s="20" t="s">
        <v>96</v>
      </c>
      <c r="E134" s="23"/>
      <c r="F134" s="20" t="s">
        <v>56</v>
      </c>
      <c r="G134" s="9"/>
      <c r="H134" s="11">
        <v>18.5</v>
      </c>
      <c r="I134" s="11"/>
      <c r="J134" s="11"/>
      <c r="K134" s="65">
        <v>10840.8</v>
      </c>
      <c r="L134" s="65">
        <f t="shared" si="8"/>
        <v>10840.8</v>
      </c>
      <c r="M134" s="23"/>
      <c r="N134" s="54">
        <f t="shared" si="11"/>
        <v>0</v>
      </c>
    </row>
    <row r="135" spans="2:14" s="22" customFormat="1" x14ac:dyDescent="0.2">
      <c r="B135" s="61" t="s">
        <v>38</v>
      </c>
      <c r="C135" s="61" t="s">
        <v>39</v>
      </c>
      <c r="D135" s="20" t="s">
        <v>96</v>
      </c>
      <c r="E135" s="23"/>
      <c r="F135" s="20" t="s">
        <v>57</v>
      </c>
      <c r="G135" s="9"/>
      <c r="H135" s="11">
        <v>185</v>
      </c>
      <c r="I135" s="11"/>
      <c r="J135" s="11"/>
      <c r="K135" s="65">
        <v>40266</v>
      </c>
      <c r="L135" s="65">
        <f t="shared" si="8"/>
        <v>40266</v>
      </c>
      <c r="M135" s="23"/>
      <c r="N135" s="54">
        <f t="shared" si="11"/>
        <v>0</v>
      </c>
    </row>
    <row r="136" spans="2:14" s="22" customFormat="1" x14ac:dyDescent="0.2">
      <c r="B136" s="61" t="s">
        <v>40</v>
      </c>
      <c r="C136" s="61" t="s">
        <v>41</v>
      </c>
      <c r="D136" s="20" t="s">
        <v>96</v>
      </c>
      <c r="E136" s="23"/>
      <c r="F136" s="20" t="s">
        <v>58</v>
      </c>
      <c r="G136" s="9"/>
      <c r="H136" s="11">
        <v>315</v>
      </c>
      <c r="I136" s="11"/>
      <c r="J136" s="11"/>
      <c r="K136" s="65">
        <v>70465.2</v>
      </c>
      <c r="L136" s="65">
        <f t="shared" si="8"/>
        <v>70465.2</v>
      </c>
      <c r="M136" s="23"/>
      <c r="N136" s="54">
        <f t="shared" si="11"/>
        <v>0</v>
      </c>
    </row>
    <row r="137" spans="2:14" s="22" customFormat="1" x14ac:dyDescent="0.2">
      <c r="B137" s="61" t="s">
        <v>249</v>
      </c>
      <c r="C137" s="61" t="s">
        <v>244</v>
      </c>
      <c r="D137" s="20" t="s">
        <v>96</v>
      </c>
      <c r="E137" s="23"/>
      <c r="F137" s="20" t="s">
        <v>484</v>
      </c>
      <c r="G137" s="9"/>
      <c r="H137" s="11">
        <v>18.5</v>
      </c>
      <c r="I137" s="11"/>
      <c r="J137" s="11"/>
      <c r="K137" s="65">
        <v>10840.8</v>
      </c>
      <c r="L137" s="65">
        <f t="shared" si="8"/>
        <v>10840.8</v>
      </c>
      <c r="M137" s="23"/>
      <c r="N137" s="54">
        <f t="shared" si="11"/>
        <v>0</v>
      </c>
    </row>
    <row r="138" spans="2:14" s="22" customFormat="1" x14ac:dyDescent="0.2">
      <c r="B138" s="61" t="s">
        <v>250</v>
      </c>
      <c r="C138" s="61" t="s">
        <v>245</v>
      </c>
      <c r="D138" s="20" t="s">
        <v>96</v>
      </c>
      <c r="E138" s="23"/>
      <c r="F138" s="20" t="s">
        <v>485</v>
      </c>
      <c r="G138" s="9"/>
      <c r="H138" s="11">
        <v>55</v>
      </c>
      <c r="I138" s="11"/>
      <c r="J138" s="11"/>
      <c r="K138" s="65">
        <v>29580</v>
      </c>
      <c r="L138" s="65">
        <f t="shared" ref="L138:L156" si="12">K138-K138*$L$23</f>
        <v>29580</v>
      </c>
      <c r="M138" s="23"/>
      <c r="N138" s="54">
        <f t="shared" si="11"/>
        <v>0</v>
      </c>
    </row>
    <row r="139" spans="2:14" s="22" customFormat="1" x14ac:dyDescent="0.2">
      <c r="B139" s="61" t="s">
        <v>251</v>
      </c>
      <c r="C139" s="61" t="s">
        <v>246</v>
      </c>
      <c r="D139" s="20" t="s">
        <v>96</v>
      </c>
      <c r="E139" s="23"/>
      <c r="F139" s="20" t="s">
        <v>486</v>
      </c>
      <c r="G139" s="9"/>
      <c r="H139" s="11">
        <v>75</v>
      </c>
      <c r="I139" s="11"/>
      <c r="J139" s="11"/>
      <c r="K139" s="65">
        <v>31711.199999999997</v>
      </c>
      <c r="L139" s="65">
        <f t="shared" si="12"/>
        <v>31711.199999999997</v>
      </c>
      <c r="M139" s="23"/>
      <c r="N139" s="54">
        <f t="shared" si="11"/>
        <v>0</v>
      </c>
    </row>
    <row r="140" spans="2:14" s="22" customFormat="1" x14ac:dyDescent="0.2">
      <c r="B140" s="61" t="s">
        <v>252</v>
      </c>
      <c r="C140" s="61" t="s">
        <v>247</v>
      </c>
      <c r="D140" s="20" t="s">
        <v>96</v>
      </c>
      <c r="E140" s="23"/>
      <c r="F140" s="20" t="s">
        <v>487</v>
      </c>
      <c r="G140" s="9"/>
      <c r="H140" s="11">
        <v>110</v>
      </c>
      <c r="I140" s="11"/>
      <c r="J140" s="11"/>
      <c r="K140" s="65">
        <v>34071.599999999999</v>
      </c>
      <c r="L140" s="65">
        <f t="shared" si="12"/>
        <v>34071.599999999999</v>
      </c>
      <c r="M140" s="23"/>
      <c r="N140" s="54">
        <f t="shared" si="11"/>
        <v>0</v>
      </c>
    </row>
    <row r="141" spans="2:14" s="22" customFormat="1" x14ac:dyDescent="0.2">
      <c r="B141" s="61" t="s">
        <v>253</v>
      </c>
      <c r="C141" s="61" t="s">
        <v>248</v>
      </c>
      <c r="D141" s="20" t="s">
        <v>96</v>
      </c>
      <c r="E141" s="23"/>
      <c r="F141" s="20" t="s">
        <v>488</v>
      </c>
      <c r="G141" s="9"/>
      <c r="H141" s="11">
        <v>160</v>
      </c>
      <c r="I141" s="11"/>
      <c r="J141" s="11"/>
      <c r="K141" s="65">
        <v>36859.199999999997</v>
      </c>
      <c r="L141" s="65">
        <f t="shared" si="12"/>
        <v>36859.199999999997</v>
      </c>
      <c r="M141" s="23"/>
      <c r="N141" s="54">
        <f t="shared" si="11"/>
        <v>0</v>
      </c>
    </row>
    <row r="142" spans="2:14" s="22" customFormat="1" x14ac:dyDescent="0.2">
      <c r="B142" s="61" t="s">
        <v>42</v>
      </c>
      <c r="C142" s="61" t="s">
        <v>43</v>
      </c>
      <c r="D142" s="20" t="s">
        <v>97</v>
      </c>
      <c r="E142" s="23"/>
      <c r="F142" s="20" t="s">
        <v>59</v>
      </c>
      <c r="G142" s="9"/>
      <c r="H142" s="11">
        <v>220</v>
      </c>
      <c r="I142" s="11"/>
      <c r="J142" s="11"/>
      <c r="K142" s="65">
        <v>71239.199999999997</v>
      </c>
      <c r="L142" s="65">
        <f t="shared" si="12"/>
        <v>71239.199999999997</v>
      </c>
      <c r="M142" s="23"/>
      <c r="N142" s="54">
        <f t="shared" ref="N142:N212" si="13">L142*M142</f>
        <v>0</v>
      </c>
    </row>
    <row r="143" spans="2:14" s="22" customFormat="1" x14ac:dyDescent="0.2">
      <c r="B143" s="61" t="s">
        <v>255</v>
      </c>
      <c r="C143" s="61" t="s">
        <v>254</v>
      </c>
      <c r="D143" s="20" t="s">
        <v>97</v>
      </c>
      <c r="E143" s="23"/>
      <c r="F143" s="20" t="s">
        <v>381</v>
      </c>
      <c r="G143" s="9"/>
      <c r="H143" s="11">
        <v>3.7</v>
      </c>
      <c r="I143" s="11"/>
      <c r="J143" s="11"/>
      <c r="K143" s="65">
        <v>6349.2</v>
      </c>
      <c r="L143" s="65">
        <f t="shared" si="12"/>
        <v>6349.2</v>
      </c>
      <c r="M143" s="23"/>
      <c r="N143" s="54">
        <f t="shared" si="13"/>
        <v>0</v>
      </c>
    </row>
    <row r="144" spans="2:14" s="22" customFormat="1" x14ac:dyDescent="0.2">
      <c r="B144" s="61" t="s">
        <v>349</v>
      </c>
      <c r="C144" s="61" t="s">
        <v>350</v>
      </c>
      <c r="D144" s="20" t="s">
        <v>96</v>
      </c>
      <c r="E144" s="23"/>
      <c r="F144" s="20" t="s">
        <v>489</v>
      </c>
      <c r="G144" s="9"/>
      <c r="H144" s="11">
        <v>15</v>
      </c>
      <c r="I144" s="11"/>
      <c r="J144" s="11"/>
      <c r="K144" s="65">
        <v>13150.8</v>
      </c>
      <c r="L144" s="65">
        <f t="shared" si="12"/>
        <v>13150.8</v>
      </c>
      <c r="M144" s="23"/>
      <c r="N144" s="54">
        <f t="shared" si="13"/>
        <v>0</v>
      </c>
    </row>
    <row r="145" spans="2:14" s="22" customFormat="1" x14ac:dyDescent="0.2">
      <c r="B145" s="61" t="s">
        <v>351</v>
      </c>
      <c r="C145" s="61" t="s">
        <v>352</v>
      </c>
      <c r="D145" s="20" t="s">
        <v>96</v>
      </c>
      <c r="E145" s="23"/>
      <c r="F145" s="20" t="s">
        <v>490</v>
      </c>
      <c r="G145" s="9"/>
      <c r="H145" s="11">
        <v>18.5</v>
      </c>
      <c r="I145" s="11"/>
      <c r="J145" s="11"/>
      <c r="K145" s="65">
        <v>17636.399999999998</v>
      </c>
      <c r="L145" s="65">
        <f t="shared" si="12"/>
        <v>17636.399999999998</v>
      </c>
      <c r="M145" s="23"/>
      <c r="N145" s="54">
        <f t="shared" si="13"/>
        <v>0</v>
      </c>
    </row>
    <row r="146" spans="2:14" s="22" customFormat="1" x14ac:dyDescent="0.2">
      <c r="B146" s="61" t="s">
        <v>353</v>
      </c>
      <c r="C146" s="61" t="s">
        <v>354</v>
      </c>
      <c r="D146" s="20" t="s">
        <v>96</v>
      </c>
      <c r="E146" s="23"/>
      <c r="F146" s="20" t="s">
        <v>491</v>
      </c>
      <c r="G146" s="9"/>
      <c r="H146" s="11">
        <v>22</v>
      </c>
      <c r="I146" s="11"/>
      <c r="J146" s="11"/>
      <c r="K146" s="65">
        <v>17132.399999999998</v>
      </c>
      <c r="L146" s="65">
        <f t="shared" si="12"/>
        <v>17132.399999999998</v>
      </c>
      <c r="M146" s="23"/>
      <c r="N146" s="54">
        <f t="shared" si="13"/>
        <v>0</v>
      </c>
    </row>
    <row r="147" spans="2:14" s="70" customFormat="1" x14ac:dyDescent="0.2">
      <c r="B147" s="61" t="s">
        <v>355</v>
      </c>
      <c r="C147" s="61" t="s">
        <v>356</v>
      </c>
      <c r="D147" s="61" t="s">
        <v>96</v>
      </c>
      <c r="E147" s="66"/>
      <c r="F147" s="61" t="s">
        <v>492</v>
      </c>
      <c r="G147" s="64"/>
      <c r="H147" s="67">
        <v>45</v>
      </c>
      <c r="I147" s="67"/>
      <c r="J147" s="67"/>
      <c r="K147" s="65">
        <v>27398.399999999998</v>
      </c>
      <c r="L147" s="68">
        <f t="shared" si="12"/>
        <v>27398.399999999998</v>
      </c>
      <c r="M147" s="66"/>
      <c r="N147" s="69">
        <f t="shared" si="13"/>
        <v>0</v>
      </c>
    </row>
    <row r="148" spans="2:14" s="70" customFormat="1" x14ac:dyDescent="0.2">
      <c r="B148" s="61" t="s">
        <v>519</v>
      </c>
      <c r="C148" s="61" t="s">
        <v>520</v>
      </c>
      <c r="D148" s="61" t="s">
        <v>96</v>
      </c>
      <c r="E148" s="66"/>
      <c r="F148" s="61" t="s">
        <v>701</v>
      </c>
      <c r="G148" s="64"/>
      <c r="H148" s="67">
        <v>45</v>
      </c>
      <c r="I148" s="67"/>
      <c r="J148" s="67"/>
      <c r="K148" s="65">
        <v>27398.399999999998</v>
      </c>
      <c r="L148" s="68">
        <f t="shared" si="12"/>
        <v>27398.399999999998</v>
      </c>
      <c r="M148" s="66"/>
      <c r="N148" s="69">
        <f t="shared" si="13"/>
        <v>0</v>
      </c>
    </row>
    <row r="149" spans="2:14" s="22" customFormat="1" x14ac:dyDescent="0.2">
      <c r="B149" s="61" t="s">
        <v>357</v>
      </c>
      <c r="C149" s="61" t="s">
        <v>358</v>
      </c>
      <c r="D149" s="61" t="s">
        <v>96</v>
      </c>
      <c r="E149" s="23"/>
      <c r="F149" s="20" t="s">
        <v>493</v>
      </c>
      <c r="G149" s="9"/>
      <c r="H149" s="11">
        <v>55</v>
      </c>
      <c r="I149" s="11"/>
      <c r="J149" s="11"/>
      <c r="K149" s="65">
        <v>30824.399999999998</v>
      </c>
      <c r="L149" s="65">
        <f t="shared" si="12"/>
        <v>30824.399999999998</v>
      </c>
      <c r="M149" s="23"/>
      <c r="N149" s="54">
        <f t="shared" si="13"/>
        <v>0</v>
      </c>
    </row>
    <row r="150" spans="2:14" s="22" customFormat="1" x14ac:dyDescent="0.2">
      <c r="B150" s="61" t="s">
        <v>521</v>
      </c>
      <c r="C150" s="61" t="s">
        <v>522</v>
      </c>
      <c r="D150" s="61" t="s">
        <v>96</v>
      </c>
      <c r="E150" s="23"/>
      <c r="F150" s="20" t="s">
        <v>700</v>
      </c>
      <c r="G150" s="9"/>
      <c r="H150" s="11">
        <v>55</v>
      </c>
      <c r="I150" s="11"/>
      <c r="J150" s="11"/>
      <c r="K150" s="65">
        <v>30824.399999999998</v>
      </c>
      <c r="L150" s="65">
        <f t="shared" si="12"/>
        <v>30824.399999999998</v>
      </c>
      <c r="M150" s="23"/>
      <c r="N150" s="54">
        <f t="shared" si="13"/>
        <v>0</v>
      </c>
    </row>
    <row r="151" spans="2:14" s="22" customFormat="1" x14ac:dyDescent="0.2">
      <c r="B151" s="61" t="s">
        <v>359</v>
      </c>
      <c r="C151" s="61" t="s">
        <v>360</v>
      </c>
      <c r="D151" s="61" t="s">
        <v>96</v>
      </c>
      <c r="E151" s="23"/>
      <c r="F151" s="20" t="s">
        <v>494</v>
      </c>
      <c r="G151" s="9"/>
      <c r="H151" s="11">
        <v>90</v>
      </c>
      <c r="I151" s="11"/>
      <c r="J151" s="11"/>
      <c r="K151" s="65">
        <v>43436.4</v>
      </c>
      <c r="L151" s="65">
        <f t="shared" si="12"/>
        <v>43436.4</v>
      </c>
      <c r="M151" s="23"/>
      <c r="N151" s="54">
        <f t="shared" si="13"/>
        <v>0</v>
      </c>
    </row>
    <row r="152" spans="2:14" s="22" customFormat="1" x14ac:dyDescent="0.2">
      <c r="B152" s="61" t="s">
        <v>361</v>
      </c>
      <c r="C152" s="61" t="s">
        <v>362</v>
      </c>
      <c r="D152" s="61" t="s">
        <v>96</v>
      </c>
      <c r="E152" s="23"/>
      <c r="F152" s="20" t="s">
        <v>495</v>
      </c>
      <c r="G152" s="9"/>
      <c r="H152" s="11">
        <v>5.5</v>
      </c>
      <c r="I152" s="11"/>
      <c r="J152" s="11"/>
      <c r="K152" s="65">
        <v>9170.4</v>
      </c>
      <c r="L152" s="65">
        <f t="shared" si="12"/>
        <v>9170.4</v>
      </c>
      <c r="M152" s="23"/>
      <c r="N152" s="54">
        <f t="shared" si="13"/>
        <v>0</v>
      </c>
    </row>
    <row r="153" spans="2:14" s="22" customFormat="1" x14ac:dyDescent="0.2">
      <c r="B153" s="61" t="s">
        <v>363</v>
      </c>
      <c r="C153" s="61" t="s">
        <v>364</v>
      </c>
      <c r="D153" s="61" t="s">
        <v>96</v>
      </c>
      <c r="E153" s="23"/>
      <c r="F153" s="20" t="s">
        <v>496</v>
      </c>
      <c r="G153" s="9"/>
      <c r="H153" s="11">
        <v>7.5</v>
      </c>
      <c r="I153" s="11"/>
      <c r="J153" s="11"/>
      <c r="K153" s="65">
        <v>10906.8</v>
      </c>
      <c r="L153" s="65">
        <f t="shared" si="12"/>
        <v>10906.8</v>
      </c>
      <c r="M153" s="23"/>
      <c r="N153" s="54">
        <f t="shared" si="13"/>
        <v>0</v>
      </c>
    </row>
    <row r="154" spans="2:14" s="22" customFormat="1" x14ac:dyDescent="0.2">
      <c r="B154" s="61" t="s">
        <v>523</v>
      </c>
      <c r="C154" s="61" t="s">
        <v>524</v>
      </c>
      <c r="D154" s="61" t="s">
        <v>96</v>
      </c>
      <c r="E154" s="23"/>
      <c r="F154" s="20" t="s">
        <v>699</v>
      </c>
      <c r="G154" s="9"/>
      <c r="H154" s="11">
        <v>7.5</v>
      </c>
      <c r="I154" s="11"/>
      <c r="J154" s="11"/>
      <c r="K154" s="65">
        <v>11360.4</v>
      </c>
      <c r="L154" s="65">
        <f t="shared" si="12"/>
        <v>11360.4</v>
      </c>
      <c r="M154" s="23"/>
      <c r="N154" s="54">
        <f t="shared" si="13"/>
        <v>0</v>
      </c>
    </row>
    <row r="155" spans="2:14" s="22" customFormat="1" x14ac:dyDescent="0.2">
      <c r="B155" s="61" t="s">
        <v>421</v>
      </c>
      <c r="C155" s="61" t="s">
        <v>422</v>
      </c>
      <c r="D155" s="61" t="s">
        <v>96</v>
      </c>
      <c r="E155" s="23"/>
      <c r="F155" s="20" t="s">
        <v>497</v>
      </c>
      <c r="G155" s="9"/>
      <c r="H155" s="11">
        <v>15</v>
      </c>
      <c r="I155" s="11"/>
      <c r="J155" s="11"/>
      <c r="K155" s="65">
        <v>13100.4</v>
      </c>
      <c r="L155" s="65">
        <f t="shared" si="12"/>
        <v>13100.4</v>
      </c>
      <c r="M155" s="23"/>
      <c r="N155" s="54">
        <f t="shared" si="13"/>
        <v>0</v>
      </c>
    </row>
    <row r="156" spans="2:14" s="22" customFormat="1" x14ac:dyDescent="0.2">
      <c r="B156" s="61" t="s">
        <v>538</v>
      </c>
      <c r="C156" s="61" t="s">
        <v>539</v>
      </c>
      <c r="D156" s="61" t="s">
        <v>96</v>
      </c>
      <c r="E156" s="23"/>
      <c r="F156" s="20" t="s">
        <v>698</v>
      </c>
      <c r="G156" s="9"/>
      <c r="H156" s="11">
        <v>18.5</v>
      </c>
      <c r="I156" s="11"/>
      <c r="J156" s="11"/>
      <c r="K156" s="65">
        <v>17636.399999999998</v>
      </c>
      <c r="L156" s="65">
        <f t="shared" si="12"/>
        <v>17636.399999999998</v>
      </c>
      <c r="M156" s="23"/>
      <c r="N156" s="54">
        <f t="shared" si="13"/>
        <v>0</v>
      </c>
    </row>
    <row r="157" spans="2:14" s="22" customFormat="1" x14ac:dyDescent="0.2">
      <c r="B157" s="61" t="s">
        <v>423</v>
      </c>
      <c r="C157" s="61" t="s">
        <v>424</v>
      </c>
      <c r="D157" s="61" t="s">
        <v>96</v>
      </c>
      <c r="E157" s="23"/>
      <c r="F157" s="20" t="s">
        <v>498</v>
      </c>
      <c r="G157" s="9"/>
      <c r="H157" s="11">
        <v>22</v>
      </c>
      <c r="I157" s="11"/>
      <c r="J157" s="11"/>
      <c r="K157" s="65">
        <v>17132.399999999998</v>
      </c>
      <c r="L157" s="65">
        <f>K157-K157*$L$23</f>
        <v>17132.399999999998</v>
      </c>
      <c r="M157" s="23"/>
      <c r="N157" s="54">
        <f t="shared" si="13"/>
        <v>0</v>
      </c>
    </row>
    <row r="158" spans="2:14" s="22" customFormat="1" x14ac:dyDescent="0.2">
      <c r="B158" s="61" t="s">
        <v>540</v>
      </c>
      <c r="C158" s="61" t="s">
        <v>541</v>
      </c>
      <c r="D158" s="61" t="s">
        <v>96</v>
      </c>
      <c r="E158" s="23"/>
      <c r="F158" s="20" t="s">
        <v>697</v>
      </c>
      <c r="G158" s="9"/>
      <c r="H158" s="11">
        <v>30</v>
      </c>
      <c r="I158" s="11"/>
      <c r="J158" s="11"/>
      <c r="K158" s="65">
        <v>19034.399999999998</v>
      </c>
      <c r="L158" s="65">
        <f>K158-K158*$L$23</f>
        <v>19034.399999999998</v>
      </c>
      <c r="M158" s="23"/>
      <c r="N158" s="54">
        <f t="shared" si="13"/>
        <v>0</v>
      </c>
    </row>
    <row r="159" spans="2:14" s="22" customFormat="1" x14ac:dyDescent="0.2">
      <c r="B159" s="61" t="s">
        <v>425</v>
      </c>
      <c r="C159" s="61" t="s">
        <v>426</v>
      </c>
      <c r="D159" s="61" t="s">
        <v>96</v>
      </c>
      <c r="E159" s="23"/>
      <c r="F159" s="20" t="s">
        <v>499</v>
      </c>
      <c r="G159" s="9"/>
      <c r="H159" s="11">
        <v>75</v>
      </c>
      <c r="I159" s="11"/>
      <c r="J159" s="11"/>
      <c r="K159" s="65">
        <v>34249.199999999997</v>
      </c>
      <c r="L159" s="65">
        <f>K159-K159*$L$23</f>
        <v>34249.199999999997</v>
      </c>
      <c r="M159" s="23"/>
      <c r="N159" s="54">
        <f t="shared" si="13"/>
        <v>0</v>
      </c>
    </row>
    <row r="160" spans="2:14" s="22" customFormat="1" x14ac:dyDescent="0.2">
      <c r="B160" s="61" t="s">
        <v>427</v>
      </c>
      <c r="C160" s="61" t="s">
        <v>428</v>
      </c>
      <c r="D160" s="61" t="s">
        <v>96</v>
      </c>
      <c r="E160" s="23"/>
      <c r="F160" s="20" t="s">
        <v>696</v>
      </c>
      <c r="G160" s="9"/>
      <c r="H160" s="11">
        <v>90</v>
      </c>
      <c r="I160" s="11"/>
      <c r="J160" s="11"/>
      <c r="K160" s="65">
        <v>43436.4</v>
      </c>
      <c r="L160" s="65">
        <f>K160-K160*$L$23</f>
        <v>43436.4</v>
      </c>
      <c r="M160" s="23"/>
      <c r="N160" s="54">
        <f t="shared" si="13"/>
        <v>0</v>
      </c>
    </row>
    <row r="161" spans="2:14" s="22" customFormat="1" x14ac:dyDescent="0.2">
      <c r="B161" s="61" t="s">
        <v>601</v>
      </c>
      <c r="C161" s="61" t="s">
        <v>602</v>
      </c>
      <c r="D161" s="61" t="s">
        <v>96</v>
      </c>
      <c r="E161" s="23"/>
      <c r="F161" s="20" t="s">
        <v>696</v>
      </c>
      <c r="G161" s="9"/>
      <c r="H161" s="11">
        <v>110</v>
      </c>
      <c r="I161" s="11"/>
      <c r="J161" s="11"/>
      <c r="K161" s="65">
        <v>49390.799999999996</v>
      </c>
      <c r="L161" s="65">
        <f>K161-K161*$L$23</f>
        <v>49390.799999999996</v>
      </c>
      <c r="M161" s="23"/>
      <c r="N161" s="54">
        <f t="shared" ref="N161" si="14">L161*M161</f>
        <v>0</v>
      </c>
    </row>
    <row r="162" spans="2:14" s="22" customFormat="1" x14ac:dyDescent="0.2">
      <c r="B162" s="61" t="s">
        <v>429</v>
      </c>
      <c r="C162" s="61" t="s">
        <v>430</v>
      </c>
      <c r="D162" s="20" t="s">
        <v>96</v>
      </c>
      <c r="E162" s="23"/>
      <c r="F162" s="20" t="s">
        <v>500</v>
      </c>
      <c r="G162" s="9"/>
      <c r="H162" s="11">
        <v>3.7</v>
      </c>
      <c r="I162" s="11"/>
      <c r="J162" s="11"/>
      <c r="K162" s="65">
        <v>9573.6</v>
      </c>
      <c r="L162" s="65">
        <f t="shared" ref="L162:L180" si="15">K162-K162*$L$23</f>
        <v>9573.6</v>
      </c>
      <c r="M162" s="23"/>
      <c r="N162" s="54">
        <f t="shared" si="13"/>
        <v>0</v>
      </c>
    </row>
    <row r="163" spans="2:14" s="22" customFormat="1" x14ac:dyDescent="0.2">
      <c r="B163" s="61" t="s">
        <v>431</v>
      </c>
      <c r="C163" s="61" t="s">
        <v>432</v>
      </c>
      <c r="D163" s="20" t="s">
        <v>96</v>
      </c>
      <c r="E163" s="23"/>
      <c r="F163" s="20" t="s">
        <v>501</v>
      </c>
      <c r="G163" s="9"/>
      <c r="H163" s="11">
        <v>5.5</v>
      </c>
      <c r="I163" s="11"/>
      <c r="J163" s="11"/>
      <c r="K163" s="65">
        <v>9170.4</v>
      </c>
      <c r="L163" s="65">
        <f t="shared" si="15"/>
        <v>9170.4</v>
      </c>
      <c r="M163" s="23"/>
      <c r="N163" s="54">
        <f t="shared" si="13"/>
        <v>0</v>
      </c>
    </row>
    <row r="164" spans="2:14" s="22" customFormat="1" x14ac:dyDescent="0.2">
      <c r="B164" s="61" t="s">
        <v>433</v>
      </c>
      <c r="C164" s="61" t="s">
        <v>434</v>
      </c>
      <c r="D164" s="61" t="s">
        <v>97</v>
      </c>
      <c r="E164" s="23"/>
      <c r="F164" s="20" t="s">
        <v>502</v>
      </c>
      <c r="G164" s="9"/>
      <c r="H164" s="11">
        <v>15</v>
      </c>
      <c r="I164" s="11"/>
      <c r="J164" s="11"/>
      <c r="K164" s="65">
        <v>14360.4</v>
      </c>
      <c r="L164" s="65">
        <f t="shared" si="15"/>
        <v>14360.4</v>
      </c>
      <c r="M164" s="23"/>
      <c r="N164" s="54">
        <f t="shared" si="13"/>
        <v>0</v>
      </c>
    </row>
    <row r="165" spans="2:14" s="22" customFormat="1" x14ac:dyDescent="0.2">
      <c r="B165" s="61" t="s">
        <v>435</v>
      </c>
      <c r="C165" s="61" t="s">
        <v>436</v>
      </c>
      <c r="D165" s="61" t="s">
        <v>97</v>
      </c>
      <c r="E165" s="23"/>
      <c r="F165" s="20" t="s">
        <v>503</v>
      </c>
      <c r="G165" s="9"/>
      <c r="H165" s="11">
        <v>22</v>
      </c>
      <c r="I165" s="11"/>
      <c r="J165" s="11"/>
      <c r="K165" s="65">
        <v>15116.4</v>
      </c>
      <c r="L165" s="65">
        <f t="shared" si="15"/>
        <v>15116.4</v>
      </c>
      <c r="M165" s="23"/>
      <c r="N165" s="54">
        <f t="shared" si="13"/>
        <v>0</v>
      </c>
    </row>
    <row r="166" spans="2:14" s="22" customFormat="1" x14ac:dyDescent="0.2">
      <c r="B166" s="61" t="s">
        <v>437</v>
      </c>
      <c r="C166" s="61" t="s">
        <v>438</v>
      </c>
      <c r="D166" s="61" t="s">
        <v>97</v>
      </c>
      <c r="E166" s="23"/>
      <c r="F166" s="20" t="s">
        <v>504</v>
      </c>
      <c r="G166" s="9"/>
      <c r="H166" s="11">
        <v>55</v>
      </c>
      <c r="I166" s="11"/>
      <c r="J166" s="11"/>
      <c r="K166" s="65">
        <v>30232.799999999999</v>
      </c>
      <c r="L166" s="65">
        <f t="shared" si="15"/>
        <v>30232.799999999999</v>
      </c>
      <c r="M166" s="23"/>
      <c r="N166" s="54">
        <f t="shared" si="13"/>
        <v>0</v>
      </c>
    </row>
    <row r="167" spans="2:14" s="22" customFormat="1" x14ac:dyDescent="0.2">
      <c r="B167" s="61" t="s">
        <v>439</v>
      </c>
      <c r="C167" s="61" t="s">
        <v>440</v>
      </c>
      <c r="D167" s="61" t="s">
        <v>97</v>
      </c>
      <c r="E167" s="23"/>
      <c r="F167" s="20" t="s">
        <v>505</v>
      </c>
      <c r="G167" s="9"/>
      <c r="H167" s="11">
        <v>5.5</v>
      </c>
      <c r="I167" s="11"/>
      <c r="J167" s="11"/>
      <c r="K167" s="65">
        <v>10332</v>
      </c>
      <c r="L167" s="65">
        <f t="shared" si="15"/>
        <v>10332</v>
      </c>
      <c r="M167" s="23"/>
      <c r="N167" s="54">
        <f t="shared" si="13"/>
        <v>0</v>
      </c>
    </row>
    <row r="168" spans="2:14" s="70" customFormat="1" x14ac:dyDescent="0.2">
      <c r="B168" s="61" t="s">
        <v>365</v>
      </c>
      <c r="C168" s="61" t="s">
        <v>366</v>
      </c>
      <c r="D168" s="61" t="s">
        <v>97</v>
      </c>
      <c r="E168" s="66"/>
      <c r="F168" s="61" t="s">
        <v>506</v>
      </c>
      <c r="G168" s="64"/>
      <c r="H168" s="67">
        <v>11</v>
      </c>
      <c r="I168" s="67"/>
      <c r="J168" s="67"/>
      <c r="K168" s="65">
        <v>12345.6</v>
      </c>
      <c r="L168" s="68">
        <f t="shared" si="15"/>
        <v>12345.6</v>
      </c>
      <c r="M168" s="66"/>
      <c r="N168" s="69">
        <f t="shared" si="13"/>
        <v>0</v>
      </c>
    </row>
    <row r="169" spans="2:14" s="70" customFormat="1" x14ac:dyDescent="0.2">
      <c r="B169" s="61" t="s">
        <v>367</v>
      </c>
      <c r="C169" s="61" t="s">
        <v>368</v>
      </c>
      <c r="D169" s="61" t="s">
        <v>97</v>
      </c>
      <c r="E169" s="66"/>
      <c r="F169" s="61" t="s">
        <v>507</v>
      </c>
      <c r="G169" s="64"/>
      <c r="H169" s="11">
        <v>15</v>
      </c>
      <c r="I169" s="67"/>
      <c r="J169" s="67"/>
      <c r="K169" s="65">
        <v>14360.4</v>
      </c>
      <c r="L169" s="68">
        <f t="shared" si="15"/>
        <v>14360.4</v>
      </c>
      <c r="M169" s="66"/>
      <c r="N169" s="69">
        <f t="shared" si="13"/>
        <v>0</v>
      </c>
    </row>
    <row r="170" spans="2:14" s="70" customFormat="1" x14ac:dyDescent="0.2">
      <c r="B170" s="61" t="s">
        <v>525</v>
      </c>
      <c r="C170" s="61" t="s">
        <v>526</v>
      </c>
      <c r="D170" s="61" t="s">
        <v>97</v>
      </c>
      <c r="E170" s="66"/>
      <c r="F170" s="61" t="s">
        <v>695</v>
      </c>
      <c r="G170" s="64"/>
      <c r="H170" s="11">
        <v>18.5</v>
      </c>
      <c r="I170" s="67"/>
      <c r="J170" s="67"/>
      <c r="K170" s="65">
        <v>15116.4</v>
      </c>
      <c r="L170" s="68">
        <f t="shared" si="15"/>
        <v>15116.4</v>
      </c>
      <c r="M170" s="66"/>
      <c r="N170" s="69">
        <f t="shared" si="13"/>
        <v>0</v>
      </c>
    </row>
    <row r="171" spans="2:14" s="70" customFormat="1" x14ac:dyDescent="0.2">
      <c r="B171" s="61" t="s">
        <v>399</v>
      </c>
      <c r="C171" s="61" t="s">
        <v>400</v>
      </c>
      <c r="D171" s="61" t="s">
        <v>97</v>
      </c>
      <c r="E171" s="66"/>
      <c r="F171" s="61" t="s">
        <v>508</v>
      </c>
      <c r="G171" s="64"/>
      <c r="H171" s="11">
        <v>75</v>
      </c>
      <c r="I171" s="67"/>
      <c r="J171" s="67"/>
      <c r="K171" s="65">
        <v>32752.799999999999</v>
      </c>
      <c r="L171" s="68">
        <f t="shared" si="15"/>
        <v>32752.799999999999</v>
      </c>
      <c r="M171" s="66"/>
      <c r="N171" s="69">
        <f t="shared" si="13"/>
        <v>0</v>
      </c>
    </row>
    <row r="172" spans="2:14" s="70" customFormat="1" x14ac:dyDescent="0.2">
      <c r="B172" s="61" t="s">
        <v>527</v>
      </c>
      <c r="C172" s="61" t="s">
        <v>528</v>
      </c>
      <c r="D172" s="61" t="s">
        <v>97</v>
      </c>
      <c r="E172" s="66"/>
      <c r="F172" s="61" t="s">
        <v>694</v>
      </c>
      <c r="G172" s="64"/>
      <c r="H172" s="11">
        <v>75</v>
      </c>
      <c r="I172" s="67"/>
      <c r="J172" s="67"/>
      <c r="K172" s="65">
        <v>32752.799999999999</v>
      </c>
      <c r="L172" s="68">
        <f t="shared" si="15"/>
        <v>32752.799999999999</v>
      </c>
      <c r="M172" s="66"/>
      <c r="N172" s="69">
        <f t="shared" si="13"/>
        <v>0</v>
      </c>
    </row>
    <row r="173" spans="2:14" s="22" customFormat="1" x14ac:dyDescent="0.2">
      <c r="B173" s="61" t="s">
        <v>369</v>
      </c>
      <c r="C173" s="61" t="s">
        <v>370</v>
      </c>
      <c r="D173" s="61" t="s">
        <v>97</v>
      </c>
      <c r="E173" s="23"/>
      <c r="F173" s="20" t="s">
        <v>509</v>
      </c>
      <c r="G173" s="9"/>
      <c r="H173" s="11">
        <v>90</v>
      </c>
      <c r="I173" s="11"/>
      <c r="J173" s="11"/>
      <c r="K173" s="65">
        <v>46566</v>
      </c>
      <c r="L173" s="65">
        <f t="shared" si="15"/>
        <v>46566</v>
      </c>
      <c r="M173" s="23"/>
      <c r="N173" s="54">
        <f t="shared" si="13"/>
        <v>0</v>
      </c>
    </row>
    <row r="174" spans="2:14" s="22" customFormat="1" x14ac:dyDescent="0.2">
      <c r="B174" s="61" t="s">
        <v>529</v>
      </c>
      <c r="C174" s="61" t="s">
        <v>530</v>
      </c>
      <c r="D174" s="61" t="s">
        <v>97</v>
      </c>
      <c r="E174" s="23"/>
      <c r="F174" s="20" t="s">
        <v>693</v>
      </c>
      <c r="G174" s="9"/>
      <c r="H174" s="11">
        <v>90</v>
      </c>
      <c r="I174" s="11"/>
      <c r="J174" s="11"/>
      <c r="K174" s="65">
        <v>46566</v>
      </c>
      <c r="L174" s="65">
        <f t="shared" si="15"/>
        <v>46566</v>
      </c>
      <c r="M174" s="23"/>
      <c r="N174" s="54">
        <f t="shared" si="13"/>
        <v>0</v>
      </c>
    </row>
    <row r="175" spans="2:14" s="22" customFormat="1" x14ac:dyDescent="0.2">
      <c r="B175" s="61" t="s">
        <v>371</v>
      </c>
      <c r="C175" s="61" t="s">
        <v>372</v>
      </c>
      <c r="D175" s="61" t="s">
        <v>97</v>
      </c>
      <c r="E175" s="23"/>
      <c r="F175" s="20" t="s">
        <v>510</v>
      </c>
      <c r="G175" s="9"/>
      <c r="H175" s="11">
        <v>132</v>
      </c>
      <c r="I175" s="11"/>
      <c r="J175" s="11"/>
      <c r="K175" s="65">
        <v>63375.6</v>
      </c>
      <c r="L175" s="65">
        <f t="shared" si="15"/>
        <v>63375.6</v>
      </c>
      <c r="M175" s="23"/>
      <c r="N175" s="54">
        <f t="shared" si="13"/>
        <v>0</v>
      </c>
    </row>
    <row r="176" spans="2:14" s="22" customFormat="1" x14ac:dyDescent="0.2">
      <c r="B176" s="61" t="s">
        <v>542</v>
      </c>
      <c r="C176" s="61" t="s">
        <v>543</v>
      </c>
      <c r="D176" s="61" t="s">
        <v>97</v>
      </c>
      <c r="E176" s="23"/>
      <c r="F176" s="20" t="s">
        <v>692</v>
      </c>
      <c r="G176" s="9"/>
      <c r="H176" s="11">
        <v>132</v>
      </c>
      <c r="I176" s="11"/>
      <c r="J176" s="11"/>
      <c r="K176" s="65">
        <v>63375.6</v>
      </c>
      <c r="L176" s="65">
        <f t="shared" si="15"/>
        <v>63375.6</v>
      </c>
      <c r="M176" s="23"/>
      <c r="N176" s="54">
        <f t="shared" si="13"/>
        <v>0</v>
      </c>
    </row>
    <row r="177" spans="2:14" s="22" customFormat="1" x14ac:dyDescent="0.2">
      <c r="B177" s="61" t="s">
        <v>373</v>
      </c>
      <c r="C177" s="61" t="s">
        <v>374</v>
      </c>
      <c r="D177" s="61" t="s">
        <v>97</v>
      </c>
      <c r="E177" s="23"/>
      <c r="F177" s="20" t="s">
        <v>511</v>
      </c>
      <c r="G177" s="9"/>
      <c r="H177" s="11">
        <v>220</v>
      </c>
      <c r="I177" s="11"/>
      <c r="J177" s="11"/>
      <c r="K177" s="65">
        <v>88086</v>
      </c>
      <c r="L177" s="65">
        <f t="shared" si="15"/>
        <v>88086</v>
      </c>
      <c r="M177" s="23"/>
      <c r="N177" s="54">
        <f t="shared" si="13"/>
        <v>0</v>
      </c>
    </row>
    <row r="178" spans="2:14" s="22" customFormat="1" x14ac:dyDescent="0.2">
      <c r="B178" s="61" t="s">
        <v>375</v>
      </c>
      <c r="C178" s="61" t="s">
        <v>376</v>
      </c>
      <c r="D178" s="61" t="s">
        <v>97</v>
      </c>
      <c r="E178" s="23"/>
      <c r="F178" s="20" t="s">
        <v>512</v>
      </c>
      <c r="G178" s="9"/>
      <c r="H178" s="11">
        <v>2.2000000000000002</v>
      </c>
      <c r="I178" s="11"/>
      <c r="J178" s="11"/>
      <c r="K178" s="65">
        <v>6727.2</v>
      </c>
      <c r="L178" s="65">
        <f t="shared" si="15"/>
        <v>6727.2</v>
      </c>
      <c r="M178" s="23"/>
      <c r="N178" s="54">
        <f t="shared" si="13"/>
        <v>0</v>
      </c>
    </row>
    <row r="179" spans="2:14" s="22" customFormat="1" x14ac:dyDescent="0.2">
      <c r="B179" s="61" t="s">
        <v>377</v>
      </c>
      <c r="C179" s="61" t="s">
        <v>378</v>
      </c>
      <c r="D179" s="61" t="s">
        <v>97</v>
      </c>
      <c r="E179" s="23"/>
      <c r="F179" s="20" t="s">
        <v>513</v>
      </c>
      <c r="G179" s="9"/>
      <c r="H179" s="11">
        <v>0.75</v>
      </c>
      <c r="I179" s="11"/>
      <c r="J179" s="11"/>
      <c r="K179" s="65">
        <v>11640</v>
      </c>
      <c r="L179" s="65">
        <f t="shared" si="15"/>
        <v>11640</v>
      </c>
      <c r="M179" s="23"/>
      <c r="N179" s="54">
        <f t="shared" si="13"/>
        <v>0</v>
      </c>
    </row>
    <row r="180" spans="2:14" s="22" customFormat="1" x14ac:dyDescent="0.2">
      <c r="B180" s="61" t="s">
        <v>379</v>
      </c>
      <c r="C180" s="61" t="s">
        <v>380</v>
      </c>
      <c r="D180" s="61" t="s">
        <v>97</v>
      </c>
      <c r="E180" s="23"/>
      <c r="F180" s="20" t="s">
        <v>514</v>
      </c>
      <c r="G180" s="9"/>
      <c r="H180" s="11">
        <v>0.75</v>
      </c>
      <c r="I180" s="11"/>
      <c r="J180" s="11"/>
      <c r="K180" s="65">
        <v>4875.5999999999995</v>
      </c>
      <c r="L180" s="65">
        <f t="shared" si="15"/>
        <v>4875.5999999999995</v>
      </c>
      <c r="M180" s="23"/>
      <c r="N180" s="54">
        <f t="shared" si="13"/>
        <v>0</v>
      </c>
    </row>
    <row r="181" spans="2:14" s="22" customFormat="1" x14ac:dyDescent="0.2">
      <c r="B181" s="61" t="s">
        <v>383</v>
      </c>
      <c r="C181" s="61" t="s">
        <v>515</v>
      </c>
      <c r="D181" s="61" t="s">
        <v>97</v>
      </c>
      <c r="E181" s="23"/>
      <c r="F181" s="20" t="s">
        <v>517</v>
      </c>
      <c r="G181" s="9"/>
      <c r="H181" s="11" t="s">
        <v>747</v>
      </c>
      <c r="I181" s="11"/>
      <c r="J181" s="11"/>
      <c r="K181" s="65">
        <v>23581.200000000001</v>
      </c>
      <c r="L181" s="65">
        <f t="shared" ref="L181:L211" si="16">K181-K181*$L$23</f>
        <v>23581.200000000001</v>
      </c>
      <c r="M181" s="23"/>
      <c r="N181" s="54">
        <f t="shared" ref="N181:N198" si="17">L181*M181</f>
        <v>0</v>
      </c>
    </row>
    <row r="182" spans="2:14" s="70" customFormat="1" x14ac:dyDescent="0.2">
      <c r="B182" s="61" t="s">
        <v>384</v>
      </c>
      <c r="C182" s="61" t="s">
        <v>516</v>
      </c>
      <c r="D182" s="61" t="s">
        <v>97</v>
      </c>
      <c r="E182" s="66"/>
      <c r="F182" s="61" t="s">
        <v>518</v>
      </c>
      <c r="G182" s="64"/>
      <c r="H182" s="67">
        <v>11</v>
      </c>
      <c r="I182" s="67"/>
      <c r="J182" s="67"/>
      <c r="K182" s="65">
        <v>12370.8</v>
      </c>
      <c r="L182" s="68">
        <f t="shared" si="16"/>
        <v>12370.8</v>
      </c>
      <c r="M182" s="66"/>
      <c r="N182" s="69">
        <f t="shared" si="17"/>
        <v>0</v>
      </c>
    </row>
    <row r="183" spans="2:14" s="22" customFormat="1" x14ac:dyDescent="0.2">
      <c r="B183" s="61" t="s">
        <v>621</v>
      </c>
      <c r="C183" s="61" t="s">
        <v>622</v>
      </c>
      <c r="D183" s="61" t="s">
        <v>97</v>
      </c>
      <c r="E183" s="23"/>
      <c r="F183" s="61" t="s">
        <v>633</v>
      </c>
      <c r="G183" s="9"/>
      <c r="H183" s="11">
        <v>2.2000000000000002</v>
      </c>
      <c r="I183" s="11"/>
      <c r="J183" s="11"/>
      <c r="K183" s="65">
        <v>5001.5999999999995</v>
      </c>
      <c r="L183" s="65">
        <f t="shared" si="16"/>
        <v>5001.5999999999995</v>
      </c>
      <c r="M183" s="23"/>
      <c r="N183" s="54">
        <f t="shared" si="17"/>
        <v>0</v>
      </c>
    </row>
    <row r="184" spans="2:14" s="22" customFormat="1" x14ac:dyDescent="0.2">
      <c r="B184" s="61" t="s">
        <v>617</v>
      </c>
      <c r="C184" s="61" t="s">
        <v>618</v>
      </c>
      <c r="D184" s="61" t="s">
        <v>97</v>
      </c>
      <c r="E184" s="23"/>
      <c r="F184" s="61" t="s">
        <v>631</v>
      </c>
      <c r="G184" s="9"/>
      <c r="H184" s="11">
        <v>4</v>
      </c>
      <c r="I184" s="11"/>
      <c r="J184" s="11"/>
      <c r="K184" s="65">
        <v>6051.5999999999995</v>
      </c>
      <c r="L184" s="65">
        <f t="shared" si="16"/>
        <v>6051.5999999999995</v>
      </c>
      <c r="M184" s="23"/>
      <c r="N184" s="54">
        <f t="shared" si="17"/>
        <v>0</v>
      </c>
    </row>
    <row r="185" spans="2:14" s="22" customFormat="1" x14ac:dyDescent="0.2">
      <c r="B185" s="61" t="s">
        <v>619</v>
      </c>
      <c r="C185" s="61" t="s">
        <v>620</v>
      </c>
      <c r="D185" s="61" t="s">
        <v>97</v>
      </c>
      <c r="E185" s="23"/>
      <c r="F185" s="61" t="s">
        <v>632</v>
      </c>
      <c r="G185" s="9"/>
      <c r="H185" s="11">
        <v>5.5</v>
      </c>
      <c r="I185" s="11"/>
      <c r="J185" s="11"/>
      <c r="K185" s="65">
        <v>6555.5999999999995</v>
      </c>
      <c r="L185" s="65">
        <f t="shared" si="16"/>
        <v>6555.5999999999995</v>
      </c>
      <c r="M185" s="23"/>
      <c r="N185" s="54">
        <f t="shared" si="17"/>
        <v>0</v>
      </c>
    </row>
    <row r="186" spans="2:14" s="22" customFormat="1" x14ac:dyDescent="0.2">
      <c r="B186" s="61" t="s">
        <v>623</v>
      </c>
      <c r="C186" s="61" t="s">
        <v>624</v>
      </c>
      <c r="D186" s="61" t="s">
        <v>97</v>
      </c>
      <c r="E186" s="23"/>
      <c r="F186" s="61" t="s">
        <v>634</v>
      </c>
      <c r="G186" s="9"/>
      <c r="H186" s="11">
        <v>11</v>
      </c>
      <c r="I186" s="11"/>
      <c r="J186" s="11"/>
      <c r="K186" s="65">
        <v>8017.2</v>
      </c>
      <c r="L186" s="65">
        <f t="shared" si="16"/>
        <v>8017.2</v>
      </c>
      <c r="M186" s="23"/>
      <c r="N186" s="54">
        <f t="shared" si="17"/>
        <v>0</v>
      </c>
    </row>
    <row r="187" spans="2:14" s="22" customFormat="1" x14ac:dyDescent="0.2">
      <c r="B187" s="61" t="s">
        <v>625</v>
      </c>
      <c r="C187" s="61" t="s">
        <v>626</v>
      </c>
      <c r="D187" s="61" t="s">
        <v>97</v>
      </c>
      <c r="E187" s="23"/>
      <c r="F187" s="61" t="s">
        <v>635</v>
      </c>
      <c r="G187" s="9"/>
      <c r="H187" s="11">
        <v>15</v>
      </c>
      <c r="I187" s="11"/>
      <c r="J187" s="11"/>
      <c r="K187" s="65">
        <v>9326.4</v>
      </c>
      <c r="L187" s="65">
        <f t="shared" si="16"/>
        <v>9326.4</v>
      </c>
      <c r="M187" s="23"/>
      <c r="N187" s="54">
        <f t="shared" si="17"/>
        <v>0</v>
      </c>
    </row>
    <row r="188" spans="2:14" s="22" customFormat="1" x14ac:dyDescent="0.2">
      <c r="B188" s="61" t="s">
        <v>627</v>
      </c>
      <c r="C188" s="61" t="s">
        <v>628</v>
      </c>
      <c r="D188" s="61" t="s">
        <v>97</v>
      </c>
      <c r="E188" s="23"/>
      <c r="F188" s="61" t="s">
        <v>636</v>
      </c>
      <c r="G188" s="9"/>
      <c r="H188" s="11">
        <v>75</v>
      </c>
      <c r="I188" s="11"/>
      <c r="J188" s="11"/>
      <c r="K188" s="65">
        <v>28977.599999999999</v>
      </c>
      <c r="L188" s="65">
        <f t="shared" si="16"/>
        <v>28977.599999999999</v>
      </c>
      <c r="M188" s="23"/>
      <c r="N188" s="54">
        <f t="shared" si="17"/>
        <v>0</v>
      </c>
    </row>
    <row r="189" spans="2:14" s="22" customFormat="1" x14ac:dyDescent="0.2">
      <c r="B189" s="61" t="s">
        <v>629</v>
      </c>
      <c r="C189" s="61" t="s">
        <v>630</v>
      </c>
      <c r="D189" s="61" t="s">
        <v>97</v>
      </c>
      <c r="E189" s="23"/>
      <c r="F189" s="61" t="s">
        <v>637</v>
      </c>
      <c r="G189" s="9"/>
      <c r="H189" s="11">
        <v>110</v>
      </c>
      <c r="I189" s="11"/>
      <c r="J189" s="11"/>
      <c r="K189" s="65">
        <v>29990.399999999998</v>
      </c>
      <c r="L189" s="65">
        <f t="shared" si="16"/>
        <v>29990.399999999998</v>
      </c>
      <c r="M189" s="23"/>
      <c r="N189" s="54">
        <f t="shared" si="17"/>
        <v>0</v>
      </c>
    </row>
    <row r="190" spans="2:14" s="22" customFormat="1" x14ac:dyDescent="0.2">
      <c r="B190" s="61" t="s">
        <v>638</v>
      </c>
      <c r="C190" s="61" t="s">
        <v>639</v>
      </c>
      <c r="D190" s="61" t="s">
        <v>97</v>
      </c>
      <c r="E190" s="23"/>
      <c r="F190" s="61" t="s">
        <v>656</v>
      </c>
      <c r="G190" s="9"/>
      <c r="H190" s="11">
        <v>2.2000000000000002</v>
      </c>
      <c r="I190" s="11"/>
      <c r="J190" s="11"/>
      <c r="K190" s="65">
        <v>4912.8</v>
      </c>
      <c r="L190" s="65">
        <f t="shared" si="16"/>
        <v>4912.8</v>
      </c>
      <c r="M190" s="23"/>
      <c r="N190" s="54">
        <f t="shared" si="17"/>
        <v>0</v>
      </c>
    </row>
    <row r="191" spans="2:14" s="22" customFormat="1" x14ac:dyDescent="0.2">
      <c r="B191" s="61" t="s">
        <v>640</v>
      </c>
      <c r="C191" s="61" t="s">
        <v>641</v>
      </c>
      <c r="D191" s="61" t="s">
        <v>97</v>
      </c>
      <c r="E191" s="23"/>
      <c r="F191" s="61" t="s">
        <v>657</v>
      </c>
      <c r="G191" s="9"/>
      <c r="H191" s="11">
        <v>5.5</v>
      </c>
      <c r="I191" s="11"/>
      <c r="J191" s="11"/>
      <c r="K191" s="65">
        <v>6366</v>
      </c>
      <c r="L191" s="65">
        <f t="shared" si="16"/>
        <v>6366</v>
      </c>
      <c r="M191" s="23"/>
      <c r="N191" s="54">
        <f t="shared" si="17"/>
        <v>0</v>
      </c>
    </row>
    <row r="192" spans="2:14" s="22" customFormat="1" x14ac:dyDescent="0.2">
      <c r="B192" s="61" t="s">
        <v>642</v>
      </c>
      <c r="C192" s="61" t="s">
        <v>643</v>
      </c>
      <c r="D192" s="61" t="s">
        <v>97</v>
      </c>
      <c r="E192" s="23"/>
      <c r="F192" s="61" t="s">
        <v>658</v>
      </c>
      <c r="G192" s="9"/>
      <c r="H192" s="11">
        <v>7.5</v>
      </c>
      <c r="I192" s="11"/>
      <c r="J192" s="11"/>
      <c r="K192" s="65">
        <v>7122</v>
      </c>
      <c r="L192" s="65">
        <f t="shared" si="16"/>
        <v>7122</v>
      </c>
      <c r="M192" s="23"/>
      <c r="N192" s="54">
        <f t="shared" si="17"/>
        <v>0</v>
      </c>
    </row>
    <row r="193" spans="2:14" s="22" customFormat="1" x14ac:dyDescent="0.2">
      <c r="B193" s="61" t="s">
        <v>644</v>
      </c>
      <c r="C193" s="61" t="s">
        <v>645</v>
      </c>
      <c r="D193" s="61" t="s">
        <v>97</v>
      </c>
      <c r="E193" s="23"/>
      <c r="F193" s="61" t="s">
        <v>659</v>
      </c>
      <c r="G193" s="9"/>
      <c r="H193" s="11">
        <v>15</v>
      </c>
      <c r="I193" s="11"/>
      <c r="J193" s="11"/>
      <c r="K193" s="65">
        <v>9138</v>
      </c>
      <c r="L193" s="65">
        <f t="shared" si="16"/>
        <v>9138</v>
      </c>
      <c r="M193" s="23"/>
      <c r="N193" s="54">
        <f t="shared" si="17"/>
        <v>0</v>
      </c>
    </row>
    <row r="194" spans="2:14" s="22" customFormat="1" x14ac:dyDescent="0.2">
      <c r="B194" s="61" t="s">
        <v>646</v>
      </c>
      <c r="C194" s="61" t="s">
        <v>647</v>
      </c>
      <c r="D194" s="61" t="s">
        <v>97</v>
      </c>
      <c r="E194" s="23"/>
      <c r="F194" s="61" t="s">
        <v>660</v>
      </c>
      <c r="G194" s="9"/>
      <c r="H194" s="11">
        <v>18.5</v>
      </c>
      <c r="I194" s="11"/>
      <c r="J194" s="11"/>
      <c r="K194" s="65">
        <v>9894</v>
      </c>
      <c r="L194" s="65">
        <f t="shared" si="16"/>
        <v>9894</v>
      </c>
      <c r="M194" s="23"/>
      <c r="N194" s="54">
        <f t="shared" si="17"/>
        <v>0</v>
      </c>
    </row>
    <row r="195" spans="2:14" s="22" customFormat="1" x14ac:dyDescent="0.2">
      <c r="B195" s="61" t="s">
        <v>648</v>
      </c>
      <c r="C195" s="61" t="s">
        <v>649</v>
      </c>
      <c r="D195" s="61" t="s">
        <v>97</v>
      </c>
      <c r="E195" s="23"/>
      <c r="F195" s="61" t="s">
        <v>661</v>
      </c>
      <c r="G195" s="9"/>
      <c r="H195" s="11">
        <v>22</v>
      </c>
      <c r="I195" s="11"/>
      <c r="J195" s="11"/>
      <c r="K195" s="65">
        <v>11404.8</v>
      </c>
      <c r="L195" s="65">
        <f t="shared" si="16"/>
        <v>11404.8</v>
      </c>
      <c r="M195" s="23"/>
      <c r="N195" s="54">
        <f t="shared" si="17"/>
        <v>0</v>
      </c>
    </row>
    <row r="196" spans="2:14" s="22" customFormat="1" x14ac:dyDescent="0.2">
      <c r="B196" s="61" t="s">
        <v>650</v>
      </c>
      <c r="C196" s="61" t="s">
        <v>651</v>
      </c>
      <c r="D196" s="61" t="s">
        <v>97</v>
      </c>
      <c r="E196" s="23"/>
      <c r="F196" s="61" t="s">
        <v>662</v>
      </c>
      <c r="G196" s="9"/>
      <c r="H196" s="11">
        <v>30</v>
      </c>
      <c r="I196" s="11"/>
      <c r="J196" s="11"/>
      <c r="K196" s="65">
        <v>13924.8</v>
      </c>
      <c r="L196" s="65">
        <f t="shared" si="16"/>
        <v>13924.8</v>
      </c>
      <c r="M196" s="23"/>
      <c r="N196" s="54">
        <f t="shared" si="17"/>
        <v>0</v>
      </c>
    </row>
    <row r="197" spans="2:14" s="22" customFormat="1" x14ac:dyDescent="0.2">
      <c r="B197" s="61" t="s">
        <v>652</v>
      </c>
      <c r="C197" s="61" t="s">
        <v>653</v>
      </c>
      <c r="D197" s="61" t="s">
        <v>97</v>
      </c>
      <c r="E197" s="23"/>
      <c r="F197" s="61" t="s">
        <v>663</v>
      </c>
      <c r="G197" s="9"/>
      <c r="H197" s="11">
        <v>55</v>
      </c>
      <c r="I197" s="11"/>
      <c r="J197" s="11"/>
      <c r="K197" s="65">
        <v>25045.200000000001</v>
      </c>
      <c r="L197" s="65">
        <f t="shared" si="16"/>
        <v>25045.200000000001</v>
      </c>
      <c r="M197" s="23"/>
      <c r="N197" s="54">
        <f t="shared" si="17"/>
        <v>0</v>
      </c>
    </row>
    <row r="198" spans="2:14" s="22" customFormat="1" x14ac:dyDescent="0.2">
      <c r="B198" s="61" t="s">
        <v>654</v>
      </c>
      <c r="C198" s="61" t="s">
        <v>655</v>
      </c>
      <c r="D198" s="61" t="s">
        <v>97</v>
      </c>
      <c r="E198" s="23"/>
      <c r="F198" s="61" t="s">
        <v>664</v>
      </c>
      <c r="G198" s="9"/>
      <c r="H198" s="11">
        <v>75</v>
      </c>
      <c r="I198" s="11"/>
      <c r="J198" s="11"/>
      <c r="K198" s="65">
        <v>28824</v>
      </c>
      <c r="L198" s="65">
        <f t="shared" si="16"/>
        <v>28824</v>
      </c>
      <c r="M198" s="23"/>
      <c r="N198" s="54">
        <f t="shared" si="17"/>
        <v>0</v>
      </c>
    </row>
    <row r="199" spans="2:14" s="22" customFormat="1" x14ac:dyDescent="0.2">
      <c r="B199" s="61" t="s">
        <v>337</v>
      </c>
      <c r="C199" s="61" t="s">
        <v>338</v>
      </c>
      <c r="D199" s="20" t="s">
        <v>46</v>
      </c>
      <c r="E199" s="23"/>
      <c r="F199" s="60" t="s">
        <v>345</v>
      </c>
      <c r="G199" s="9"/>
      <c r="H199" s="11"/>
      <c r="I199" s="11"/>
      <c r="J199" s="11"/>
      <c r="K199" s="65">
        <v>1486.8</v>
      </c>
      <c r="L199" s="65">
        <f t="shared" si="16"/>
        <v>1486.8</v>
      </c>
      <c r="M199" s="23"/>
      <c r="N199" s="54">
        <f t="shared" ref="N199:N202" si="18">L199*M199</f>
        <v>0</v>
      </c>
    </row>
    <row r="200" spans="2:14" s="22" customFormat="1" x14ac:dyDescent="0.2">
      <c r="B200" s="61" t="s">
        <v>339</v>
      </c>
      <c r="C200" s="61" t="s">
        <v>340</v>
      </c>
      <c r="D200" s="20" t="s">
        <v>46</v>
      </c>
      <c r="E200" s="23"/>
      <c r="F200" s="60" t="s">
        <v>346</v>
      </c>
      <c r="G200" s="9"/>
      <c r="H200" s="11"/>
      <c r="I200" s="11"/>
      <c r="J200" s="11"/>
      <c r="K200" s="65">
        <v>817.19999999999993</v>
      </c>
      <c r="L200" s="65">
        <f t="shared" si="16"/>
        <v>817.19999999999993</v>
      </c>
      <c r="M200" s="23"/>
      <c r="N200" s="54">
        <f t="shared" si="18"/>
        <v>0</v>
      </c>
    </row>
    <row r="201" spans="2:14" s="22" customFormat="1" x14ac:dyDescent="0.2">
      <c r="B201" s="61" t="s">
        <v>341</v>
      </c>
      <c r="C201" s="61" t="s">
        <v>342</v>
      </c>
      <c r="D201" s="20" t="s">
        <v>46</v>
      </c>
      <c r="E201" s="23"/>
      <c r="F201" s="60" t="s">
        <v>347</v>
      </c>
      <c r="G201" s="9"/>
      <c r="H201" s="11"/>
      <c r="I201" s="11"/>
      <c r="J201" s="11"/>
      <c r="K201" s="65">
        <v>817.19999999999993</v>
      </c>
      <c r="L201" s="65">
        <f t="shared" si="16"/>
        <v>817.19999999999993</v>
      </c>
      <c r="M201" s="23"/>
      <c r="N201" s="54">
        <f t="shared" si="18"/>
        <v>0</v>
      </c>
    </row>
    <row r="202" spans="2:14" s="22" customFormat="1" x14ac:dyDescent="0.2">
      <c r="B202" s="61" t="s">
        <v>343</v>
      </c>
      <c r="C202" s="61" t="s">
        <v>344</v>
      </c>
      <c r="D202" s="20" t="s">
        <v>46</v>
      </c>
      <c r="E202" s="23"/>
      <c r="F202" s="60" t="s">
        <v>348</v>
      </c>
      <c r="G202" s="9"/>
      <c r="H202" s="11"/>
      <c r="I202" s="11"/>
      <c r="J202" s="11"/>
      <c r="K202" s="65">
        <v>1114.8</v>
      </c>
      <c r="L202" s="65">
        <f t="shared" si="16"/>
        <v>1114.8</v>
      </c>
      <c r="M202" s="23"/>
      <c r="N202" s="54">
        <f t="shared" si="18"/>
        <v>0</v>
      </c>
    </row>
    <row r="203" spans="2:14" s="22" customFormat="1" x14ac:dyDescent="0.2">
      <c r="B203" s="61" t="s">
        <v>603</v>
      </c>
      <c r="C203" s="61" t="s">
        <v>604</v>
      </c>
      <c r="D203" s="20" t="s">
        <v>46</v>
      </c>
      <c r="E203" s="23"/>
      <c r="F203" s="60" t="s">
        <v>684</v>
      </c>
      <c r="G203" s="9"/>
      <c r="H203" s="11"/>
      <c r="I203" s="11"/>
      <c r="J203" s="11"/>
      <c r="K203" s="65">
        <v>979.19999999999993</v>
      </c>
      <c r="L203" s="65">
        <f t="shared" ref="L203:L210" si="19">K203-K203*$L$23</f>
        <v>979.19999999999993</v>
      </c>
      <c r="M203" s="23"/>
      <c r="N203" s="54">
        <f t="shared" ref="N203:N210" si="20">L203*M203</f>
        <v>0</v>
      </c>
    </row>
    <row r="204" spans="2:14" s="22" customFormat="1" x14ac:dyDescent="0.2">
      <c r="B204" s="61" t="s">
        <v>669</v>
      </c>
      <c r="C204" s="61" t="s">
        <v>670</v>
      </c>
      <c r="D204" s="20" t="s">
        <v>46</v>
      </c>
      <c r="E204" s="23"/>
      <c r="F204" s="60" t="s">
        <v>685</v>
      </c>
      <c r="G204" s="9"/>
      <c r="H204" s="11"/>
      <c r="I204" s="11"/>
      <c r="J204" s="11"/>
      <c r="K204" s="65">
        <v>979.19999999999993</v>
      </c>
      <c r="L204" s="65">
        <f t="shared" ref="L204" si="21">K204-K204*$L$23</f>
        <v>979.19999999999993</v>
      </c>
      <c r="M204" s="23"/>
      <c r="N204" s="54">
        <f t="shared" ref="N204" si="22">L204*M204</f>
        <v>0</v>
      </c>
    </row>
    <row r="205" spans="2:14" s="22" customFormat="1" x14ac:dyDescent="0.2">
      <c r="B205" s="61" t="s">
        <v>605</v>
      </c>
      <c r="C205" s="61" t="s">
        <v>606</v>
      </c>
      <c r="D205" s="20" t="s">
        <v>46</v>
      </c>
      <c r="E205" s="23"/>
      <c r="F205" s="60" t="s">
        <v>686</v>
      </c>
      <c r="G205" s="9"/>
      <c r="H205" s="11"/>
      <c r="I205" s="11"/>
      <c r="J205" s="11"/>
      <c r="K205" s="65">
        <v>1440</v>
      </c>
      <c r="L205" s="65">
        <f t="shared" si="19"/>
        <v>1440</v>
      </c>
      <c r="M205" s="23"/>
      <c r="N205" s="54">
        <f t="shared" si="20"/>
        <v>0</v>
      </c>
    </row>
    <row r="206" spans="2:14" s="22" customFormat="1" x14ac:dyDescent="0.2">
      <c r="B206" s="61" t="s">
        <v>607</v>
      </c>
      <c r="C206" s="61" t="s">
        <v>608</v>
      </c>
      <c r="D206" s="20" t="s">
        <v>46</v>
      </c>
      <c r="E206" s="23"/>
      <c r="F206" s="60" t="s">
        <v>687</v>
      </c>
      <c r="G206" s="9"/>
      <c r="H206" s="11"/>
      <c r="I206" s="11"/>
      <c r="J206" s="11"/>
      <c r="K206" s="65">
        <v>1530</v>
      </c>
      <c r="L206" s="65">
        <f t="shared" si="19"/>
        <v>1530</v>
      </c>
      <c r="M206" s="23"/>
      <c r="N206" s="54">
        <f t="shared" si="20"/>
        <v>0</v>
      </c>
    </row>
    <row r="207" spans="2:14" s="22" customFormat="1" x14ac:dyDescent="0.2">
      <c r="B207" s="61" t="s">
        <v>609</v>
      </c>
      <c r="C207" s="61" t="s">
        <v>610</v>
      </c>
      <c r="D207" s="20" t="s">
        <v>46</v>
      </c>
      <c r="E207" s="23"/>
      <c r="F207" s="60" t="s">
        <v>688</v>
      </c>
      <c r="G207" s="9"/>
      <c r="H207" s="11"/>
      <c r="I207" s="11"/>
      <c r="J207" s="11"/>
      <c r="K207" s="65">
        <v>606</v>
      </c>
      <c r="L207" s="65">
        <f t="shared" si="19"/>
        <v>606</v>
      </c>
      <c r="M207" s="23"/>
      <c r="N207" s="54">
        <f t="shared" si="20"/>
        <v>0</v>
      </c>
    </row>
    <row r="208" spans="2:14" s="22" customFormat="1" x14ac:dyDescent="0.2">
      <c r="B208" s="61" t="s">
        <v>611</v>
      </c>
      <c r="C208" s="61" t="s">
        <v>612</v>
      </c>
      <c r="D208" s="20" t="s">
        <v>46</v>
      </c>
      <c r="E208" s="23"/>
      <c r="F208" s="60" t="s">
        <v>689</v>
      </c>
      <c r="G208" s="9"/>
      <c r="H208" s="11"/>
      <c r="I208" s="11"/>
      <c r="J208" s="11"/>
      <c r="K208" s="65">
        <v>1621.2</v>
      </c>
      <c r="L208" s="65">
        <f t="shared" si="19"/>
        <v>1621.2</v>
      </c>
      <c r="M208" s="23"/>
      <c r="N208" s="54">
        <f t="shared" si="20"/>
        <v>0</v>
      </c>
    </row>
    <row r="209" spans="2:14" s="22" customFormat="1" x14ac:dyDescent="0.2">
      <c r="B209" s="61" t="s">
        <v>613</v>
      </c>
      <c r="C209" s="61" t="s">
        <v>614</v>
      </c>
      <c r="D209" s="20" t="s">
        <v>46</v>
      </c>
      <c r="E209" s="23"/>
      <c r="F209" s="60" t="s">
        <v>690</v>
      </c>
      <c r="G209" s="9"/>
      <c r="H209" s="11"/>
      <c r="I209" s="11"/>
      <c r="J209" s="11"/>
      <c r="K209" s="65">
        <v>1627.2</v>
      </c>
      <c r="L209" s="65">
        <f t="shared" si="19"/>
        <v>1627.2</v>
      </c>
      <c r="M209" s="23"/>
      <c r="N209" s="54">
        <f t="shared" si="20"/>
        <v>0</v>
      </c>
    </row>
    <row r="210" spans="2:14" s="22" customFormat="1" x14ac:dyDescent="0.2">
      <c r="B210" s="61" t="s">
        <v>615</v>
      </c>
      <c r="C210" s="61" t="s">
        <v>616</v>
      </c>
      <c r="D210" s="20" t="s">
        <v>46</v>
      </c>
      <c r="E210" s="23"/>
      <c r="F210" s="60" t="s">
        <v>691</v>
      </c>
      <c r="G210" s="9"/>
      <c r="H210" s="11"/>
      <c r="I210" s="11"/>
      <c r="J210" s="11"/>
      <c r="K210" s="65">
        <v>824.4</v>
      </c>
      <c r="L210" s="65">
        <f t="shared" si="19"/>
        <v>824.4</v>
      </c>
      <c r="M210" s="23"/>
      <c r="N210" s="54">
        <f t="shared" si="20"/>
        <v>0</v>
      </c>
    </row>
    <row r="211" spans="2:14" s="22" customFormat="1" x14ac:dyDescent="0.2">
      <c r="B211" s="61" t="s">
        <v>204</v>
      </c>
      <c r="C211" s="20" t="s">
        <v>205</v>
      </c>
      <c r="D211" s="20" t="s">
        <v>206</v>
      </c>
      <c r="E211" s="23"/>
      <c r="G211" s="9" t="s">
        <v>203</v>
      </c>
      <c r="H211" s="11"/>
      <c r="I211" s="11"/>
      <c r="J211" s="11"/>
      <c r="K211" s="65">
        <v>2632.7999999999997</v>
      </c>
      <c r="L211" s="65">
        <f t="shared" si="16"/>
        <v>2632.7999999999997</v>
      </c>
      <c r="M211" s="23"/>
      <c r="N211" s="54">
        <f t="shared" si="13"/>
        <v>0</v>
      </c>
    </row>
    <row r="212" spans="2:14" s="22" customFormat="1" x14ac:dyDescent="0.2">
      <c r="B212" s="61" t="s">
        <v>240</v>
      </c>
      <c r="C212" s="20" t="s">
        <v>239</v>
      </c>
      <c r="D212" s="20" t="s">
        <v>206</v>
      </c>
      <c r="E212" s="23"/>
      <c r="G212" s="9" t="s">
        <v>241</v>
      </c>
      <c r="H212" s="11"/>
      <c r="I212" s="11"/>
      <c r="J212" s="11"/>
      <c r="K212" s="65">
        <v>6969.5999999999995</v>
      </c>
      <c r="L212" s="65">
        <f t="shared" ref="L212:L222" si="23">K212-K212*$L$23</f>
        <v>6969.5999999999995</v>
      </c>
      <c r="M212" s="23"/>
      <c r="N212" s="54">
        <f t="shared" si="13"/>
        <v>0</v>
      </c>
    </row>
    <row r="213" spans="2:14" s="22" customFormat="1" x14ac:dyDescent="0.2">
      <c r="B213" s="61" t="s">
        <v>242</v>
      </c>
      <c r="C213" s="20" t="s">
        <v>243</v>
      </c>
      <c r="D213" s="20" t="s">
        <v>480</v>
      </c>
      <c r="E213" s="23"/>
      <c r="G213" s="9"/>
      <c r="H213" s="11"/>
      <c r="I213" s="11"/>
      <c r="J213" s="11"/>
      <c r="K213" s="65">
        <v>10221.6</v>
      </c>
      <c r="L213" s="65">
        <f t="shared" si="23"/>
        <v>10221.6</v>
      </c>
      <c r="M213" s="23"/>
      <c r="N213" s="54">
        <f t="shared" ref="N213:N217" si="24">L213*M213</f>
        <v>0</v>
      </c>
    </row>
    <row r="214" spans="2:14" s="22" customFormat="1" x14ac:dyDescent="0.2">
      <c r="B214" s="61" t="s">
        <v>207</v>
      </c>
      <c r="C214" s="20" t="s">
        <v>208</v>
      </c>
      <c r="D214" s="20" t="s">
        <v>480</v>
      </c>
      <c r="E214" s="23"/>
      <c r="G214" s="9" t="s">
        <v>203</v>
      </c>
      <c r="H214" s="11"/>
      <c r="I214" s="11"/>
      <c r="J214" s="11"/>
      <c r="K214" s="65">
        <v>10221.6</v>
      </c>
      <c r="L214" s="65">
        <f t="shared" si="23"/>
        <v>10221.6</v>
      </c>
      <c r="M214" s="23"/>
      <c r="N214" s="54">
        <f t="shared" si="24"/>
        <v>0</v>
      </c>
    </row>
    <row r="215" spans="2:14" x14ac:dyDescent="0.2">
      <c r="B215" s="59" t="s">
        <v>407</v>
      </c>
      <c r="C215" s="59" t="s">
        <v>408</v>
      </c>
      <c r="D215" s="20" t="s">
        <v>480</v>
      </c>
      <c r="K215" s="65">
        <v>10376.4</v>
      </c>
      <c r="L215" s="65">
        <f t="shared" si="23"/>
        <v>10376.4</v>
      </c>
      <c r="M215" s="23"/>
      <c r="N215" s="54">
        <f>L215*M215</f>
        <v>0</v>
      </c>
    </row>
    <row r="216" spans="2:14" x14ac:dyDescent="0.2">
      <c r="B216" s="71" t="s">
        <v>409</v>
      </c>
      <c r="C216" s="71" t="s">
        <v>410</v>
      </c>
      <c r="D216" s="37" t="s">
        <v>483</v>
      </c>
      <c r="K216" s="65">
        <v>2478</v>
      </c>
      <c r="L216" s="65">
        <f t="shared" si="23"/>
        <v>2478</v>
      </c>
      <c r="M216" s="23"/>
      <c r="N216" s="54">
        <f>L216*M216</f>
        <v>0</v>
      </c>
    </row>
    <row r="217" spans="2:14" s="22" customFormat="1" x14ac:dyDescent="0.2">
      <c r="B217" s="63" t="s">
        <v>238</v>
      </c>
      <c r="C217" s="60" t="s">
        <v>237</v>
      </c>
      <c r="D217" s="20" t="s">
        <v>45</v>
      </c>
      <c r="E217" s="23"/>
      <c r="G217" s="9"/>
      <c r="H217" s="11"/>
      <c r="I217" s="11"/>
      <c r="J217" s="11"/>
      <c r="K217" s="65">
        <v>5110.8</v>
      </c>
      <c r="L217" s="65">
        <f t="shared" si="23"/>
        <v>5110.8</v>
      </c>
      <c r="M217" s="23"/>
      <c r="N217" s="54">
        <f t="shared" si="24"/>
        <v>0</v>
      </c>
    </row>
    <row r="218" spans="2:14" s="18" customFormat="1" x14ac:dyDescent="0.2">
      <c r="B218" s="59" t="s">
        <v>385</v>
      </c>
      <c r="C218" s="59" t="s">
        <v>386</v>
      </c>
      <c r="D218" s="20" t="s">
        <v>44</v>
      </c>
      <c r="E218" s="43"/>
      <c r="G218" s="26"/>
      <c r="H218" s="27"/>
      <c r="I218" s="27"/>
      <c r="J218" s="27"/>
      <c r="K218" s="65">
        <v>1946.3999999999999</v>
      </c>
      <c r="L218" s="65">
        <f t="shared" si="23"/>
        <v>1946.3999999999999</v>
      </c>
      <c r="M218" s="23"/>
      <c r="N218" s="54">
        <f t="shared" ref="N218:N222" si="25">L218*M218</f>
        <v>0</v>
      </c>
    </row>
    <row r="219" spans="2:14" x14ac:dyDescent="0.2">
      <c r="B219" s="59" t="s">
        <v>397</v>
      </c>
      <c r="C219" s="59" t="s">
        <v>398</v>
      </c>
      <c r="D219" s="20" t="s">
        <v>44</v>
      </c>
      <c r="K219" s="65">
        <v>2168.4</v>
      </c>
      <c r="L219" s="65">
        <f t="shared" si="23"/>
        <v>2168.4</v>
      </c>
      <c r="M219" s="23"/>
      <c r="N219" s="54">
        <f t="shared" si="25"/>
        <v>0</v>
      </c>
    </row>
    <row r="220" spans="2:14" x14ac:dyDescent="0.2">
      <c r="B220" s="59" t="s">
        <v>403</v>
      </c>
      <c r="C220" s="59" t="s">
        <v>404</v>
      </c>
      <c r="D220" s="20" t="s">
        <v>44</v>
      </c>
      <c r="K220" s="65">
        <v>2942.4</v>
      </c>
      <c r="L220" s="65">
        <f t="shared" si="23"/>
        <v>2942.4</v>
      </c>
      <c r="M220" s="23"/>
      <c r="N220" s="54">
        <f t="shared" si="25"/>
        <v>0</v>
      </c>
    </row>
    <row r="221" spans="2:14" x14ac:dyDescent="0.2">
      <c r="B221" s="59" t="s">
        <v>405</v>
      </c>
      <c r="C221" s="59" t="s">
        <v>406</v>
      </c>
      <c r="D221" s="20" t="s">
        <v>481</v>
      </c>
      <c r="K221" s="65">
        <v>1858.8</v>
      </c>
      <c r="L221" s="65">
        <f t="shared" si="23"/>
        <v>1858.8</v>
      </c>
      <c r="M221" s="23"/>
      <c r="N221" s="54">
        <f t="shared" si="25"/>
        <v>0</v>
      </c>
    </row>
    <row r="222" spans="2:14" x14ac:dyDescent="0.2">
      <c r="B222" s="71" t="s">
        <v>411</v>
      </c>
      <c r="C222" s="71" t="s">
        <v>412</v>
      </c>
      <c r="D222" s="60" t="s">
        <v>482</v>
      </c>
      <c r="K222" s="65">
        <v>464.4</v>
      </c>
      <c r="L222" s="65">
        <f t="shared" si="23"/>
        <v>464.4</v>
      </c>
      <c r="M222" s="23"/>
      <c r="N222" s="54">
        <f t="shared" si="25"/>
        <v>0</v>
      </c>
    </row>
    <row r="223" spans="2:14" x14ac:dyDescent="0.2">
      <c r="B223" s="71" t="s">
        <v>413</v>
      </c>
      <c r="C223" s="71" t="s">
        <v>414</v>
      </c>
      <c r="D223" s="60" t="s">
        <v>382</v>
      </c>
      <c r="K223" s="65">
        <v>14247.6</v>
      </c>
      <c r="L223" s="65">
        <f t="shared" ref="L223:L230" si="26">K223-K223*$L$23</f>
        <v>14247.6</v>
      </c>
      <c r="M223" s="23"/>
      <c r="N223" s="54">
        <f t="shared" ref="N223:N230" si="27">L223*M223</f>
        <v>0</v>
      </c>
    </row>
    <row r="224" spans="2:14" x14ac:dyDescent="0.2">
      <c r="B224" s="71" t="s">
        <v>535</v>
      </c>
      <c r="C224" s="71" t="s">
        <v>534</v>
      </c>
      <c r="D224" s="60" t="s">
        <v>482</v>
      </c>
      <c r="K224" s="65">
        <v>255.6</v>
      </c>
      <c r="L224" s="65">
        <f t="shared" si="26"/>
        <v>255.6</v>
      </c>
      <c r="M224" s="23"/>
      <c r="N224" s="54">
        <f t="shared" si="27"/>
        <v>0</v>
      </c>
    </row>
    <row r="225" spans="1:14" x14ac:dyDescent="0.2">
      <c r="B225" s="71" t="s">
        <v>536</v>
      </c>
      <c r="C225" s="71" t="s">
        <v>537</v>
      </c>
      <c r="D225" s="60" t="s">
        <v>482</v>
      </c>
      <c r="K225" s="65">
        <v>387.59999999999997</v>
      </c>
      <c r="L225" s="65">
        <f t="shared" si="26"/>
        <v>387.59999999999997</v>
      </c>
      <c r="M225" s="23"/>
      <c r="N225" s="54">
        <f t="shared" si="27"/>
        <v>0</v>
      </c>
    </row>
    <row r="226" spans="1:14" x14ac:dyDescent="0.2">
      <c r="B226" s="71" t="s">
        <v>591</v>
      </c>
      <c r="C226" s="75" t="s">
        <v>592</v>
      </c>
      <c r="K226" s="65">
        <v>4366.8</v>
      </c>
      <c r="L226" s="65">
        <f t="shared" si="26"/>
        <v>4366.8</v>
      </c>
      <c r="M226" s="23"/>
      <c r="N226" s="54">
        <f t="shared" si="27"/>
        <v>0</v>
      </c>
    </row>
    <row r="227" spans="1:14" x14ac:dyDescent="0.2">
      <c r="B227" s="71" t="s">
        <v>593</v>
      </c>
      <c r="C227" s="75" t="s">
        <v>594</v>
      </c>
      <c r="K227" s="65">
        <v>12312</v>
      </c>
      <c r="L227" s="65">
        <f t="shared" si="26"/>
        <v>12312</v>
      </c>
      <c r="M227" s="23"/>
      <c r="N227" s="54">
        <f t="shared" si="27"/>
        <v>0</v>
      </c>
    </row>
    <row r="228" spans="1:14" x14ac:dyDescent="0.2">
      <c r="B228" s="71" t="s">
        <v>595</v>
      </c>
      <c r="C228" s="75" t="s">
        <v>596</v>
      </c>
      <c r="K228" s="65">
        <v>2648.4</v>
      </c>
      <c r="L228" s="65">
        <f t="shared" si="26"/>
        <v>2648.4</v>
      </c>
      <c r="M228" s="23"/>
      <c r="N228" s="54">
        <f t="shared" si="27"/>
        <v>0</v>
      </c>
    </row>
    <row r="229" spans="1:14" x14ac:dyDescent="0.2">
      <c r="B229" s="71" t="s">
        <v>597</v>
      </c>
      <c r="C229" s="75" t="s">
        <v>598</v>
      </c>
      <c r="K229" s="65">
        <v>3794.3999999999996</v>
      </c>
      <c r="L229" s="65">
        <f t="shared" si="26"/>
        <v>3794.3999999999996</v>
      </c>
      <c r="M229" s="23"/>
      <c r="N229" s="54">
        <f t="shared" si="27"/>
        <v>0</v>
      </c>
    </row>
    <row r="230" spans="1:14" ht="13.5" thickBot="1" x14ac:dyDescent="0.25">
      <c r="A230" s="77"/>
      <c r="B230" s="78" t="s">
        <v>599</v>
      </c>
      <c r="C230" s="79" t="s">
        <v>600</v>
      </c>
      <c r="D230" s="77"/>
      <c r="E230" s="80"/>
      <c r="F230" s="77"/>
      <c r="G230" s="81"/>
      <c r="H230" s="82"/>
      <c r="I230" s="82"/>
      <c r="J230" s="82"/>
      <c r="K230" s="83">
        <v>8208</v>
      </c>
      <c r="L230" s="83">
        <f t="shared" si="26"/>
        <v>8208</v>
      </c>
      <c r="M230" s="84"/>
      <c r="N230" s="85">
        <f t="shared" si="27"/>
        <v>0</v>
      </c>
    </row>
    <row r="231" spans="1:14" x14ac:dyDescent="0.2">
      <c r="M231" s="86">
        <f>SUM(M24:M230)</f>
        <v>0</v>
      </c>
      <c r="N231" s="86">
        <f>SUM(N24:N230)</f>
        <v>0</v>
      </c>
    </row>
  </sheetData>
  <autoFilter ref="B23:P231"/>
  <mergeCells count="15">
    <mergeCell ref="N22:N23"/>
    <mergeCell ref="M22:M23"/>
    <mergeCell ref="B6:G6"/>
    <mergeCell ref="C7:G7"/>
    <mergeCell ref="C10:F11"/>
    <mergeCell ref="D8:G8"/>
    <mergeCell ref="D22:D23"/>
    <mergeCell ref="B22:B23"/>
    <mergeCell ref="C22:C23"/>
    <mergeCell ref="E22:E23"/>
    <mergeCell ref="G22:G23"/>
    <mergeCell ref="H22:H23"/>
    <mergeCell ref="J22:J23"/>
    <mergeCell ref="F22:F23"/>
    <mergeCell ref="I22:I23"/>
  </mergeCells>
  <hyperlinks>
    <hyperlink ref="B19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Анастасия</dc:creator>
  <cp:lastModifiedBy>Маркелова Инна</cp:lastModifiedBy>
  <cp:lastPrinted>2015-09-02T09:48:16Z</cp:lastPrinted>
  <dcterms:created xsi:type="dcterms:W3CDTF">2015-08-24T11:46:21Z</dcterms:created>
  <dcterms:modified xsi:type="dcterms:W3CDTF">2019-04-01T13:35:18Z</dcterms:modified>
</cp:coreProperties>
</file>